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Cost Accounting\Fees\Templates\University Fees\NEW Templates\"/>
    </mc:Choice>
  </mc:AlternateContent>
  <bookViews>
    <workbookView xWindow="-110" yWindow="-110" windowWidth="19430" windowHeight="10430"/>
  </bookViews>
  <sheets>
    <sheet name="University Fee Questionnaire" sheetId="21" r:id="rId1"/>
    <sheet name="Cover Page" sheetId="2" state="hidden" r:id="rId2"/>
    <sheet name="Table of Contents" sheetId="10" state="hidden" r:id="rId3"/>
    <sheet name="Fee Overview" sheetId="20" state="hidden" r:id="rId4"/>
    <sheet name="Financial Summary" sheetId="13" state="hidden" r:id="rId5"/>
    <sheet name="Approvals" sheetId="17" state="hidden" r:id="rId6"/>
    <sheet name="Rate List" sheetId="27" state="hidden" r:id="rId7"/>
    <sheet name="Rate Comparison" sheetId="35" state="hidden" r:id="rId8"/>
    <sheet name="SUNY Form" sheetId="34" state="hidden" r:id="rId9"/>
    <sheet name="Summary by Component" sheetId="32" state="hidden" r:id="rId10"/>
    <sheet name="Profit &amp; Loss, Proforma" sheetId="30" state="hidden" r:id="rId11"/>
    <sheet name="Detailed Calculation " sheetId="31" state="hidden" r:id="rId12"/>
    <sheet name="Data" sheetId="33" state="hidden" r:id="rId13"/>
  </sheets>
  <externalReferences>
    <externalReference r:id="rId14"/>
  </externalReferences>
  <definedNames>
    <definedName name="a" localSheetId="10">#REF!</definedName>
    <definedName name="a">#REF!</definedName>
    <definedName name="changetype" localSheetId="10">#REF!</definedName>
    <definedName name="changetype" localSheetId="9">#REF!</definedName>
    <definedName name="changetype" localSheetId="8">#REF!</definedName>
    <definedName name="changetype">#REF!</definedName>
    <definedName name="detailedcalc" localSheetId="10">#REF!</definedName>
    <definedName name="detailedcalc">#REF!</definedName>
    <definedName name="lolo" localSheetId="10">#REF!</definedName>
    <definedName name="lolo">#REF!</definedName>
    <definedName name="New_Service_Center" localSheetId="10">#REF!</definedName>
    <definedName name="New_Service_Center" localSheetId="9">#REF!</definedName>
    <definedName name="New_Service_Center" localSheetId="8">#REF!</definedName>
    <definedName name="New_Service_Center">#REF!</definedName>
    <definedName name="_xlnm.Print_Area" localSheetId="8">'SUNY Form'!$A$1:$G$81</definedName>
    <definedName name="profit" localSheetId="10">#REF!</definedName>
    <definedName name="profit">#REF!</definedName>
    <definedName name="profit2" localSheetId="10">#REF!</definedName>
    <definedName name="profit2">#REF!</definedName>
    <definedName name="Proform">#REF!</definedName>
    <definedName name="ratetypes" localSheetId="10">#REF!</definedName>
    <definedName name="ratetypes" localSheetId="9">#REF!</definedName>
    <definedName name="ratetypes" localSheetId="8">#REF!</definedName>
    <definedName name="ratetype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5" l="1"/>
  <c r="B10" i="35"/>
  <c r="D9" i="35"/>
  <c r="B9" i="35"/>
  <c r="D8" i="35"/>
  <c r="B8" i="35"/>
  <c r="D7" i="35"/>
  <c r="B7" i="35"/>
  <c r="F1" i="17" l="1"/>
  <c r="C60" i="34"/>
  <c r="D15" i="34"/>
  <c r="D35" i="20"/>
  <c r="D34" i="20"/>
  <c r="C9" i="34" s="1"/>
  <c r="E33" i="20"/>
  <c r="E8" i="34" s="1"/>
  <c r="D33" i="20"/>
  <c r="D8" i="34" s="1"/>
  <c r="D29" i="20" l="1"/>
  <c r="D30" i="20"/>
  <c r="I6" i="30" l="1"/>
  <c r="I7" i="30" s="1"/>
  <c r="G6" i="30"/>
  <c r="G7" i="30" s="1"/>
  <c r="E6" i="30"/>
  <c r="E7" i="30" s="1"/>
  <c r="C6" i="30"/>
  <c r="C7" i="30" s="1"/>
  <c r="P59" i="31"/>
  <c r="P58" i="31"/>
  <c r="P60" i="31" s="1"/>
  <c r="P53" i="31"/>
  <c r="P52" i="31"/>
  <c r="P54" i="31" s="1"/>
  <c r="P47" i="31"/>
  <c r="P46" i="31"/>
  <c r="P48" i="31" s="1"/>
  <c r="P41" i="31"/>
  <c r="P40" i="31"/>
  <c r="P42" i="31" s="1"/>
  <c r="P35" i="31"/>
  <c r="P34" i="31"/>
  <c r="P33" i="31"/>
  <c r="P32" i="31"/>
  <c r="P27" i="31"/>
  <c r="P26" i="31"/>
  <c r="P28" i="31" s="1"/>
  <c r="P21" i="31"/>
  <c r="P20" i="31"/>
  <c r="P22" i="31" s="1"/>
  <c r="P15" i="31"/>
  <c r="P14" i="31"/>
  <c r="P16" i="31" s="1"/>
  <c r="Q59" i="31"/>
  <c r="Q58" i="31"/>
  <c r="Q53" i="31"/>
  <c r="Q52" i="31"/>
  <c r="Q47" i="31"/>
  <c r="Q46" i="31"/>
  <c r="Q41" i="31"/>
  <c r="Q40" i="31"/>
  <c r="Q35" i="31"/>
  <c r="Q34" i="31"/>
  <c r="Q33" i="31"/>
  <c r="Q32" i="31"/>
  <c r="Q27" i="31"/>
  <c r="Q26" i="31"/>
  <c r="Q21" i="31"/>
  <c r="Q20" i="31"/>
  <c r="Q15" i="31"/>
  <c r="Q14" i="31"/>
  <c r="I25" i="32"/>
  <c r="G25" i="32"/>
  <c r="E25" i="32"/>
  <c r="C25" i="32"/>
  <c r="F20" i="13"/>
  <c r="D20" i="13"/>
  <c r="C20" i="13"/>
  <c r="C19" i="13"/>
  <c r="C18" i="13"/>
  <c r="G25" i="20"/>
  <c r="G24" i="20"/>
  <c r="E25" i="20"/>
  <c r="E24" i="20"/>
  <c r="D22" i="20"/>
  <c r="D19" i="20"/>
  <c r="D17" i="20" l="1"/>
  <c r="E5" i="30"/>
  <c r="G5" i="30"/>
  <c r="I5" i="30"/>
  <c r="D10" i="27"/>
  <c r="D9" i="27"/>
  <c r="D8" i="27"/>
  <c r="B10" i="27"/>
  <c r="B9" i="27"/>
  <c r="B8" i="27"/>
  <c r="E14" i="32"/>
  <c r="G14" i="32"/>
  <c r="I14" i="32"/>
  <c r="E15" i="32"/>
  <c r="G15" i="32"/>
  <c r="I15" i="32"/>
  <c r="E16" i="32"/>
  <c r="G16" i="32"/>
  <c r="I16" i="32"/>
  <c r="C14" i="32"/>
  <c r="I3" i="32"/>
  <c r="G3" i="32"/>
  <c r="E3" i="32"/>
  <c r="I3" i="30"/>
  <c r="G3" i="30"/>
  <c r="E3" i="30"/>
  <c r="P5" i="31"/>
  <c r="J60" i="31"/>
  <c r="J61" i="31" s="1"/>
  <c r="E12" i="32" s="1"/>
  <c r="L60" i="31"/>
  <c r="L61" i="31" s="1"/>
  <c r="G12" i="32" s="1"/>
  <c r="N60" i="31"/>
  <c r="N61" i="31" s="1"/>
  <c r="I12" i="32" s="1"/>
  <c r="J54" i="31"/>
  <c r="J55" i="31" s="1"/>
  <c r="E11" i="32" s="1"/>
  <c r="L54" i="31"/>
  <c r="L55" i="31" s="1"/>
  <c r="G11" i="32" s="1"/>
  <c r="N54" i="31"/>
  <c r="N55" i="31" s="1"/>
  <c r="I11" i="32" s="1"/>
  <c r="J48" i="31"/>
  <c r="J49" i="31" s="1"/>
  <c r="E10" i="32" s="1"/>
  <c r="L48" i="31"/>
  <c r="L49" i="31" s="1"/>
  <c r="G10" i="32" s="1"/>
  <c r="N48" i="31"/>
  <c r="N49" i="31" s="1"/>
  <c r="I10" i="32" s="1"/>
  <c r="H60" i="31"/>
  <c r="H54" i="31"/>
  <c r="H48" i="31"/>
  <c r="J42" i="31"/>
  <c r="J43" i="31" s="1"/>
  <c r="E9" i="32" s="1"/>
  <c r="L42" i="31"/>
  <c r="L43" i="31" s="1"/>
  <c r="G9" i="32" s="1"/>
  <c r="N42" i="31"/>
  <c r="N43" i="31" s="1"/>
  <c r="I9" i="32" s="1"/>
  <c r="H42" i="31"/>
  <c r="H43" i="31" s="1"/>
  <c r="H36" i="31"/>
  <c r="J36" i="31"/>
  <c r="J37" i="31" s="1"/>
  <c r="E8" i="32" s="1"/>
  <c r="L36" i="31"/>
  <c r="L37" i="31" s="1"/>
  <c r="G8" i="32" s="1"/>
  <c r="N36" i="31"/>
  <c r="N37" i="31" s="1"/>
  <c r="I8" i="32" s="1"/>
  <c r="J28" i="31"/>
  <c r="J29" i="31" s="1"/>
  <c r="E7" i="32" s="1"/>
  <c r="L28" i="31"/>
  <c r="L29" i="31" s="1"/>
  <c r="G7" i="32" s="1"/>
  <c r="N28" i="31"/>
  <c r="N29" i="31" s="1"/>
  <c r="I7" i="32" s="1"/>
  <c r="H28" i="31"/>
  <c r="J22" i="31"/>
  <c r="J23" i="31" s="1"/>
  <c r="E6" i="32" s="1"/>
  <c r="L22" i="31"/>
  <c r="L23" i="31" s="1"/>
  <c r="G6" i="32" s="1"/>
  <c r="N22" i="31"/>
  <c r="N23" i="31" s="1"/>
  <c r="I6" i="32" s="1"/>
  <c r="H22" i="31"/>
  <c r="J16" i="31"/>
  <c r="J17" i="31" s="1"/>
  <c r="E5" i="32" s="1"/>
  <c r="L16" i="31"/>
  <c r="L17" i="31" s="1"/>
  <c r="G5" i="32" s="1"/>
  <c r="N16" i="31"/>
  <c r="N17" i="31" s="1"/>
  <c r="I5" i="32" s="1"/>
  <c r="I18" i="30" s="1"/>
  <c r="H16" i="31"/>
  <c r="J10" i="31"/>
  <c r="J11" i="31" s="1"/>
  <c r="E4" i="32" s="1"/>
  <c r="L10" i="31"/>
  <c r="L11" i="31" s="1"/>
  <c r="G4" i="32" s="1"/>
  <c r="N10" i="31"/>
  <c r="N11" i="31" s="1"/>
  <c r="I4" i="32" s="1"/>
  <c r="H10" i="31"/>
  <c r="P8" i="31"/>
  <c r="Q8" i="31"/>
  <c r="G25" i="30" l="1"/>
  <c r="E25" i="30"/>
  <c r="E18" i="30"/>
  <c r="E24" i="30"/>
  <c r="G18" i="30"/>
  <c r="G24" i="30"/>
  <c r="I19" i="30"/>
  <c r="G19" i="30"/>
  <c r="E19" i="30"/>
  <c r="E23" i="30"/>
  <c r="G23" i="30"/>
  <c r="I23" i="30"/>
  <c r="E22" i="30"/>
  <c r="G22" i="30"/>
  <c r="I22" i="30"/>
  <c r="I25" i="30"/>
  <c r="E21" i="30"/>
  <c r="G21" i="30"/>
  <c r="I21" i="30"/>
  <c r="I24" i="30"/>
  <c r="E20" i="30"/>
  <c r="G20" i="30"/>
  <c r="I20" i="30"/>
  <c r="E31" i="30"/>
  <c r="G31" i="30"/>
  <c r="I33" i="30"/>
  <c r="I32" i="30"/>
  <c r="E32" i="30"/>
  <c r="G33" i="30"/>
  <c r="I17" i="30"/>
  <c r="I27" i="30" s="1"/>
  <c r="E33" i="30"/>
  <c r="G17" i="30"/>
  <c r="E17" i="30"/>
  <c r="G32" i="30"/>
  <c r="I31" i="30"/>
  <c r="H63" i="31"/>
  <c r="I13" i="32"/>
  <c r="J15" i="32" s="1"/>
  <c r="N63" i="31"/>
  <c r="N64" i="31" s="1"/>
  <c r="N70" i="31" s="1"/>
  <c r="L63" i="31"/>
  <c r="L64" i="31" s="1"/>
  <c r="L70" i="31" s="1"/>
  <c r="J63" i="31"/>
  <c r="J64" i="31" s="1"/>
  <c r="J70" i="31" s="1"/>
  <c r="G13" i="32"/>
  <c r="H14" i="32" s="1"/>
  <c r="E13" i="32"/>
  <c r="F14" i="32" s="1"/>
  <c r="Q9" i="31"/>
  <c r="P9" i="31"/>
  <c r="J74" i="31" l="1"/>
  <c r="J73" i="31"/>
  <c r="E19" i="32" s="1"/>
  <c r="L74" i="31"/>
  <c r="L73" i="31"/>
  <c r="G19" i="32" s="1"/>
  <c r="N74" i="31"/>
  <c r="N73" i="31"/>
  <c r="I19" i="32" s="1"/>
  <c r="G27" i="30"/>
  <c r="E27" i="30"/>
  <c r="J12" i="32"/>
  <c r="J14" i="32"/>
  <c r="I17" i="32"/>
  <c r="J16" i="32"/>
  <c r="E8" i="27"/>
  <c r="F16" i="32"/>
  <c r="E17" i="32"/>
  <c r="F15" i="32"/>
  <c r="H16" i="32"/>
  <c r="G17" i="32"/>
  <c r="H15" i="32"/>
  <c r="J6" i="32"/>
  <c r="J11" i="32"/>
  <c r="J7" i="32"/>
  <c r="J4" i="32"/>
  <c r="J8" i="32"/>
  <c r="J9" i="32"/>
  <c r="J5" i="32"/>
  <c r="J10" i="32"/>
  <c r="F9" i="32"/>
  <c r="F8" i="32"/>
  <c r="F12" i="32"/>
  <c r="F4" i="32"/>
  <c r="F7" i="32"/>
  <c r="F11" i="32"/>
  <c r="H5" i="32"/>
  <c r="H6" i="32"/>
  <c r="H10" i="32"/>
  <c r="H9" i="32"/>
  <c r="H8" i="32"/>
  <c r="H12" i="32"/>
  <c r="H4" i="32"/>
  <c r="F5" i="32"/>
  <c r="F10" i="32"/>
  <c r="F6" i="32"/>
  <c r="H11" i="32"/>
  <c r="H7" i="32"/>
  <c r="D16" i="20"/>
  <c r="N72" i="31" l="1"/>
  <c r="E10" i="35"/>
  <c r="L72" i="31"/>
  <c r="E9" i="35"/>
  <c r="E20" i="32"/>
  <c r="E10" i="30" s="1"/>
  <c r="E11" i="30" s="1"/>
  <c r="E12" i="30" s="1"/>
  <c r="E14" i="30" s="1"/>
  <c r="E8" i="35"/>
  <c r="J72" i="31"/>
  <c r="I20" i="32"/>
  <c r="I10" i="30" s="1"/>
  <c r="I11" i="30" s="1"/>
  <c r="I12" i="30" s="1"/>
  <c r="I14" i="30" s="1"/>
  <c r="E10" i="27"/>
  <c r="G20" i="32"/>
  <c r="G10" i="30" s="1"/>
  <c r="G11" i="30" s="1"/>
  <c r="G12" i="30" s="1"/>
  <c r="G14" i="30" s="1"/>
  <c r="E9" i="27"/>
  <c r="J13" i="32"/>
  <c r="H13" i="32"/>
  <c r="F13" i="32"/>
  <c r="D12" i="13"/>
  <c r="C58" i="34" s="1"/>
  <c r="I8" i="35" l="1"/>
  <c r="H8" i="35"/>
  <c r="E21" i="32"/>
  <c r="E22" i="32" s="1"/>
  <c r="E23" i="32" s="1"/>
  <c r="E34" i="30" s="1"/>
  <c r="E36" i="30" s="1"/>
  <c r="E38" i="30" s="1"/>
  <c r="I9" i="35"/>
  <c r="H9" i="35"/>
  <c r="I10" i="35"/>
  <c r="H10" i="35"/>
  <c r="I21" i="32"/>
  <c r="I22" i="32" s="1"/>
  <c r="I23" i="32" s="1"/>
  <c r="I34" i="30" s="1"/>
  <c r="I36" i="30" s="1"/>
  <c r="I38" i="30" s="1"/>
  <c r="G21" i="32"/>
  <c r="G22" i="32" s="1"/>
  <c r="G23" i="32" s="1"/>
  <c r="G34" i="30" s="1"/>
  <c r="G36" i="30" s="1"/>
  <c r="G38" i="30" s="1"/>
  <c r="C31" i="30"/>
  <c r="K31" i="30" l="1"/>
  <c r="D7" i="27" l="1"/>
  <c r="C4" i="13" l="1"/>
  <c r="C8" i="13"/>
  <c r="C7" i="13"/>
  <c r="C6" i="13"/>
  <c r="C5" i="13"/>
  <c r="D7" i="20"/>
  <c r="D6" i="20"/>
  <c r="D5" i="20"/>
  <c r="C12" i="34" s="1"/>
  <c r="D13" i="20"/>
  <c r="D12" i="20"/>
  <c r="D11" i="20"/>
  <c r="D10" i="20"/>
  <c r="D4" i="20"/>
  <c r="B40" i="34" l="1"/>
  <c r="B41" i="34"/>
  <c r="B43" i="34"/>
  <c r="B44" i="34"/>
  <c r="B45" i="34"/>
  <c r="B46" i="34"/>
  <c r="B7" i="27" l="1"/>
  <c r="C15" i="32"/>
  <c r="C32" i="30" s="1"/>
  <c r="C16" i="32"/>
  <c r="C33" i="30" s="1"/>
  <c r="K33" i="30" s="1"/>
  <c r="C3" i="32"/>
  <c r="C5" i="30"/>
  <c r="C3" i="30"/>
  <c r="K32" i="30" l="1"/>
  <c r="P10" i="31"/>
  <c r="F32" i="34"/>
  <c r="F34" i="34" l="1"/>
  <c r="F35" i="34" s="1"/>
  <c r="F37" i="34" s="1"/>
  <c r="H37" i="31" l="1"/>
  <c r="P36" i="31"/>
  <c r="P63" i="31" s="1"/>
  <c r="H61" i="31" l="1"/>
  <c r="H55" i="31"/>
  <c r="H49" i="31"/>
  <c r="C10" i="32" s="1"/>
  <c r="C23" i="30" s="1"/>
  <c r="K23" i="30" s="1"/>
  <c r="H23" i="31"/>
  <c r="H17" i="31"/>
  <c r="H29" i="31"/>
  <c r="C7" i="32" s="1"/>
  <c r="C20" i="30" s="1"/>
  <c r="K20" i="30" s="1"/>
  <c r="H11" i="31"/>
  <c r="H64" i="31"/>
  <c r="C9" i="32"/>
  <c r="C22" i="30" s="1"/>
  <c r="K22" i="30" s="1"/>
  <c r="B26" i="34"/>
  <c r="F43" i="34"/>
  <c r="F50" i="34" s="1"/>
  <c r="F52" i="34" s="1"/>
  <c r="C8" i="32"/>
  <c r="C21" i="30" s="1"/>
  <c r="K21" i="30" s="1"/>
  <c r="H70" i="31" l="1"/>
  <c r="C6" i="32"/>
  <c r="C19" i="30" s="1"/>
  <c r="K19" i="30" s="1"/>
  <c r="C12" i="32"/>
  <c r="C25" i="30" s="1"/>
  <c r="K25" i="30" s="1"/>
  <c r="C5" i="32"/>
  <c r="C18" i="30" s="1"/>
  <c r="K18" i="30" s="1"/>
  <c r="C11" i="32"/>
  <c r="C24" i="30" s="1"/>
  <c r="K24" i="30" s="1"/>
  <c r="C4" i="32"/>
  <c r="C17" i="30" s="1"/>
  <c r="K17" i="30" s="1"/>
  <c r="H74" i="31" l="1"/>
  <c r="H73" i="31"/>
  <c r="C19" i="32" s="1"/>
  <c r="C13" i="32"/>
  <c r="C17" i="32" s="1"/>
  <c r="E7" i="27" l="1"/>
  <c r="E26" i="34" s="1"/>
  <c r="D26" i="34" s="1"/>
  <c r="E7" i="35"/>
  <c r="C20" i="32"/>
  <c r="H72" i="31"/>
  <c r="F26" i="34"/>
  <c r="G26" i="34"/>
  <c r="G27" i="34" s="1"/>
  <c r="G28" i="34" s="1"/>
  <c r="F56" i="34" s="1"/>
  <c r="D11" i="32"/>
  <c r="D16" i="32"/>
  <c r="D7" i="32"/>
  <c r="D8" i="32"/>
  <c r="D6" i="32"/>
  <c r="D15" i="32"/>
  <c r="D14" i="32"/>
  <c r="D5" i="32"/>
  <c r="D9" i="32"/>
  <c r="D12" i="32"/>
  <c r="D10" i="32"/>
  <c r="D4" i="32"/>
  <c r="L27" i="30"/>
  <c r="C27" i="13" s="1"/>
  <c r="C27" i="30"/>
  <c r="H7" i="35" l="1"/>
  <c r="I7" i="35"/>
  <c r="C10" i="30"/>
  <c r="K10" i="30" s="1"/>
  <c r="C21" i="32"/>
  <c r="C22" i="32" s="1"/>
  <c r="C23" i="32" s="1"/>
  <c r="C34" i="30" s="1"/>
  <c r="K34" i="30" s="1"/>
  <c r="D13" i="32"/>
  <c r="M22" i="30"/>
  <c r="M31" i="30"/>
  <c r="M25" i="30"/>
  <c r="M23" i="30"/>
  <c r="M24" i="30"/>
  <c r="M17" i="30"/>
  <c r="M18" i="30"/>
  <c r="M33" i="30"/>
  <c r="M32" i="30"/>
  <c r="M21" i="30"/>
  <c r="M20" i="30"/>
  <c r="M19" i="30"/>
  <c r="C36" i="30" l="1"/>
  <c r="C11" i="30"/>
  <c r="C12" i="30" s="1"/>
  <c r="K12" i="30" s="1"/>
  <c r="L14" i="30" s="1"/>
  <c r="M34" i="30" s="1"/>
  <c r="L36" i="30"/>
  <c r="K11" i="30" l="1"/>
  <c r="C14" i="30"/>
  <c r="C38" i="30" s="1"/>
  <c r="C28" i="13"/>
  <c r="M36" i="30"/>
  <c r="M12" i="30"/>
  <c r="C26" i="13"/>
  <c r="L38" i="30"/>
</calcChain>
</file>

<file path=xl/sharedStrings.xml><?xml version="1.0" encoding="utf-8"?>
<sst xmlns="http://schemas.openxmlformats.org/spreadsheetml/2006/main" count="497" uniqueCount="361">
  <si>
    <t>Department:</t>
  </si>
  <si>
    <t>VP/Decanal:</t>
  </si>
  <si>
    <t>Account Charged</t>
  </si>
  <si>
    <t>Salary</t>
  </si>
  <si>
    <t>Equipment Description</t>
  </si>
  <si>
    <t>Date Purchased</t>
  </si>
  <si>
    <t>Equipment Cost</t>
  </si>
  <si>
    <t>Description of Expense</t>
  </si>
  <si>
    <t>Date</t>
  </si>
  <si>
    <t>Cost</t>
  </si>
  <si>
    <t>Total Annual Units</t>
  </si>
  <si>
    <t>Entity:</t>
  </si>
  <si>
    <t>UB Students:</t>
  </si>
  <si>
    <t>No</t>
  </si>
  <si>
    <t>F. Unit of Measure (UOM) (Please use additional sheet(s) if necessary)</t>
  </si>
  <si>
    <t>Related Service(s)</t>
  </si>
  <si>
    <t>Yes</t>
  </si>
  <si>
    <t>Total</t>
  </si>
  <si>
    <t>Unit of Measure (UOM)</t>
  </si>
  <si>
    <t>Annual Units</t>
  </si>
  <si>
    <t>Labor</t>
  </si>
  <si>
    <t>Hours</t>
  </si>
  <si>
    <t>% Time Alloc.</t>
  </si>
  <si>
    <t>Account #</t>
  </si>
  <si>
    <t>Annual Salary</t>
  </si>
  <si>
    <t>Annual Fringe</t>
  </si>
  <si>
    <t>Equipment Depreciation</t>
  </si>
  <si>
    <t>Asset Number</t>
  </si>
  <si>
    <t>Purchased Date</t>
  </si>
  <si>
    <t>Useful Life (Years)</t>
  </si>
  <si>
    <t>Purchase Price</t>
  </si>
  <si>
    <t>Depreciated through:</t>
  </si>
  <si>
    <t xml:space="preserve">Equipment (Not Capitalized) </t>
  </si>
  <si>
    <t>Expensed through:</t>
  </si>
  <si>
    <t>Maintenance</t>
  </si>
  <si>
    <t>Vendor</t>
  </si>
  <si>
    <t>Source</t>
  </si>
  <si>
    <t>Other Expenses</t>
  </si>
  <si>
    <t>Total Internal Cost Per UOM</t>
  </si>
  <si>
    <t>Less: Subsidized Labor</t>
  </si>
  <si>
    <t>Less: Subsidized Depreciation</t>
  </si>
  <si>
    <t>Less: Subsidized OTPS</t>
  </si>
  <si>
    <t>GUSF (13%)</t>
  </si>
  <si>
    <t>Rate List</t>
  </si>
  <si>
    <t>Table of Contents</t>
  </si>
  <si>
    <t>1.</t>
  </si>
  <si>
    <t>2.</t>
  </si>
  <si>
    <t>3.</t>
  </si>
  <si>
    <t>4.</t>
  </si>
  <si>
    <t>5.</t>
  </si>
  <si>
    <t>FINANCIAL SUMMARY</t>
  </si>
  <si>
    <t>APPROVALS</t>
  </si>
  <si>
    <t>RATE LIST</t>
  </si>
  <si>
    <t>DETAILED CALCULATION</t>
  </si>
  <si>
    <t>7.</t>
  </si>
  <si>
    <t>6.</t>
  </si>
  <si>
    <t>ACCOUNT INFORMATION</t>
  </si>
  <si>
    <t>Account Number</t>
  </si>
  <si>
    <t>Other</t>
  </si>
  <si>
    <t>Total Expenses</t>
  </si>
  <si>
    <t>Type of Account</t>
  </si>
  <si>
    <t>Capitalized Equipment</t>
  </si>
  <si>
    <t>Equipment (Not Capitalized)</t>
  </si>
  <si>
    <t>UOM</t>
  </si>
  <si>
    <t>Increase (Decrease)</t>
  </si>
  <si>
    <t>GUSF</t>
  </si>
  <si>
    <t>Name</t>
  </si>
  <si>
    <t>Signature</t>
  </si>
  <si>
    <t>FINANCIAL MANAGEMENT</t>
  </si>
  <si>
    <t>DEPARTMENT HEAD OR DEPARTMENT CHAIR</t>
  </si>
  <si>
    <t>UNIT BUSINESS OFFICER</t>
  </si>
  <si>
    <t>CONTROLLER'S OFFICE</t>
  </si>
  <si>
    <t>PROVOST DESIGNEE</t>
  </si>
  <si>
    <t>PROVOST DESIGNEE (OPTIONAL)</t>
  </si>
  <si>
    <t>PREPARED BY</t>
  </si>
  <si>
    <t>Read Full Policy</t>
  </si>
  <si>
    <t>8.</t>
  </si>
  <si>
    <t>PROJECTED REVENUE/ EXPENSES</t>
  </si>
  <si>
    <t>CONTACT INFORMATION:</t>
  </si>
  <si>
    <t>What would you like to do?</t>
  </si>
  <si>
    <t>Entity Number:</t>
  </si>
  <si>
    <t xml:space="preserve">Email: </t>
  </si>
  <si>
    <t xml:space="preserve">Address: </t>
  </si>
  <si>
    <t xml:space="preserve">Phone Number: </t>
  </si>
  <si>
    <t>C. Contact Information</t>
  </si>
  <si>
    <t>B. Customer Information</t>
  </si>
  <si>
    <t>(Please select "Yes" or "No" using the drop down menus)</t>
  </si>
  <si>
    <t>Income Fund Reimbursable (IFR):</t>
  </si>
  <si>
    <t>D. Account Information</t>
  </si>
  <si>
    <t>Name of Employee</t>
  </si>
  <si>
    <t xml:space="preserve">% of Time </t>
  </si>
  <si>
    <t>Related 
Service (s)</t>
  </si>
  <si>
    <t>Fringe</t>
  </si>
  <si>
    <t>Asset # or PO</t>
  </si>
  <si>
    <t>Additional Notes</t>
  </si>
  <si>
    <t>Detailed Cost Calculation (Annualized)</t>
  </si>
  <si>
    <t>Unit Cost</t>
  </si>
  <si>
    <t>Qty</t>
  </si>
  <si>
    <t>N/A</t>
  </si>
  <si>
    <t>Component Cost:</t>
  </si>
  <si>
    <t>% of Costs</t>
  </si>
  <si>
    <t>Internal Revenue</t>
  </si>
  <si>
    <t>Less: GUSF</t>
  </si>
  <si>
    <t>Total Revenue</t>
  </si>
  <si>
    <t>Equipment depreciation</t>
  </si>
  <si>
    <t>Equipment expense</t>
  </si>
  <si>
    <t>Net Contribution</t>
  </si>
  <si>
    <t>EXPENSES</t>
  </si>
  <si>
    <t>NOTES</t>
  </si>
  <si>
    <t>RATES</t>
  </si>
  <si>
    <t>GRAND TOTAL COSTS</t>
  </si>
  <si>
    <t>TOTAL COST PER UNIT OF MEASURE</t>
  </si>
  <si>
    <t>LESS: SUBSIDIZED LABOR</t>
  </si>
  <si>
    <t>LESS: SUBSIDIZED DEPRECIATION</t>
  </si>
  <si>
    <t>LESS: SUBSIDIZED OTPS</t>
  </si>
  <si>
    <t>NET INTERNAL RATE PER UNIT OF MEASURE</t>
  </si>
  <si>
    <t>INTERNAL RATE PER UOM + GUSF</t>
  </si>
  <si>
    <t xml:space="preserve">Annualized Profit and Loss or Proforma
</t>
  </si>
  <si>
    <t>UNITS</t>
  </si>
  <si>
    <t>NET MARGIN OR SUBSIDY</t>
  </si>
  <si>
    <t xml:space="preserve">Net Internal Rate per UOM </t>
  </si>
  <si>
    <t>SUMMARY BY COMPONENT</t>
  </si>
  <si>
    <t xml:space="preserve">Summary by Component
</t>
  </si>
  <si>
    <t>Signature indicates acceptance of management and fiscal responsibility, in accordance</t>
  </si>
  <si>
    <t>Chief Information Officer (CIO)</t>
  </si>
  <si>
    <t>Central University (CU)</t>
  </si>
  <si>
    <t>College of Arts and Sciences (CAS)</t>
  </si>
  <si>
    <t>Finance and Administration (VPFA)</t>
  </si>
  <si>
    <t>Graduate School of Education (GSE)</t>
  </si>
  <si>
    <t xml:space="preserve">Health Sciences </t>
  </si>
  <si>
    <t>Jacobs School of Medicene and Biomedical Sciences (JSMBS)</t>
  </si>
  <si>
    <t>President's Office (PRES)</t>
  </si>
  <si>
    <t>Provost (PROV)</t>
  </si>
  <si>
    <t>Research and Economic Development (VPRED)</t>
  </si>
  <si>
    <t>School of Architecture and Planning (SAAP)</t>
  </si>
  <si>
    <t>School of Engineering and Applied Sciences (SEAS)</t>
  </si>
  <si>
    <t>School of Dental Medicine (SDM)</t>
  </si>
  <si>
    <t>School of Law (SOL)</t>
  </si>
  <si>
    <t>School of Management (SOM)</t>
  </si>
  <si>
    <t>School of Nursing (SON)</t>
  </si>
  <si>
    <t>School of Pharmacy and Pharmaceutical Sciences (SPPS)</t>
  </si>
  <si>
    <t>School of Public Health and Health Professions (SPHHP)</t>
  </si>
  <si>
    <t>School of Social Work (SSW)</t>
  </si>
  <si>
    <t>Student Life (VPSL)</t>
  </si>
  <si>
    <t>University Advancement (UA)</t>
  </si>
  <si>
    <t>University Communications (UC)</t>
  </si>
  <si>
    <r>
      <rPr>
        <b/>
        <sz val="11"/>
        <color theme="1"/>
        <rFont val="Arial"/>
        <family val="2"/>
      </rPr>
      <t xml:space="preserve">Maintenance: </t>
    </r>
    <r>
      <rPr>
        <sz val="11"/>
        <rFont val="Arial"/>
        <family val="2"/>
      </rPr>
      <t>Provide a list of maintenance expenditures for equipment.</t>
    </r>
  </si>
  <si>
    <t>Entity Name:</t>
  </si>
  <si>
    <t>G. Rate Components (Please use additional sheet(s) if necessary)</t>
  </si>
  <si>
    <t>Account Balance</t>
  </si>
  <si>
    <t>Building</t>
  </si>
  <si>
    <t>Room Name</t>
  </si>
  <si>
    <t>Room #</t>
  </si>
  <si>
    <t>University Fee (SUNY Approval) Questionnaire</t>
  </si>
  <si>
    <t>Name of University Fee:</t>
  </si>
  <si>
    <t>New University Fee</t>
  </si>
  <si>
    <t>Description of Fee:</t>
  </si>
  <si>
    <t>Is this fee Required for Graduation?</t>
  </si>
  <si>
    <t>SUNY Approval Required</t>
  </si>
  <si>
    <t>Is there a waiver policy for the fee?</t>
  </si>
  <si>
    <t>Please explain the waiver policy:</t>
  </si>
  <si>
    <t>Is there a refund policy for the fee?</t>
  </si>
  <si>
    <t>Please explain the refund policy:</t>
  </si>
  <si>
    <t>When will the fee be assessed?</t>
  </si>
  <si>
    <t>Fall</t>
  </si>
  <si>
    <t>Winter</t>
  </si>
  <si>
    <t>Spring</t>
  </si>
  <si>
    <t>Summer</t>
  </si>
  <si>
    <t>Department Contact:</t>
  </si>
  <si>
    <t>Major/Plan</t>
  </si>
  <si>
    <t>Course</t>
  </si>
  <si>
    <t>Division/Career</t>
  </si>
  <si>
    <t>[Course ID]</t>
  </si>
  <si>
    <t>[Billing Career]</t>
  </si>
  <si>
    <t>[Subject Area]</t>
  </si>
  <si>
    <t>[Catalog #]</t>
  </si>
  <si>
    <t>[Please Explain]</t>
  </si>
  <si>
    <t>[Academic Plan]</t>
  </si>
  <si>
    <t>Fee</t>
  </si>
  <si>
    <t>Unit of Measure</t>
  </si>
  <si>
    <t>Provide annual units (estimated or prior year's actual) for each of the fees.</t>
  </si>
  <si>
    <r>
      <rPr>
        <b/>
        <sz val="11"/>
        <color theme="1"/>
        <rFont val="Arial"/>
        <family val="2"/>
      </rPr>
      <t>Labor</t>
    </r>
    <r>
      <rPr>
        <sz val="11"/>
        <color theme="1"/>
        <rFont val="Arial"/>
        <family val="2"/>
      </rPr>
      <t xml:space="preserve">: </t>
    </r>
    <r>
      <rPr>
        <sz val="11"/>
        <rFont val="Arial"/>
        <family val="2"/>
      </rPr>
      <t>Provide a list of employees spending time on fee related activity.</t>
    </r>
  </si>
  <si>
    <r>
      <rPr>
        <b/>
        <sz val="11"/>
        <color theme="1"/>
        <rFont val="Arial"/>
        <family val="2"/>
      </rPr>
      <t>Equipment</t>
    </r>
    <r>
      <rPr>
        <sz val="11"/>
        <color theme="1"/>
        <rFont val="Arial"/>
        <family val="2"/>
      </rPr>
      <t xml:space="preserve">: </t>
    </r>
    <r>
      <rPr>
        <sz val="11"/>
        <rFont val="Arial"/>
        <family val="2"/>
      </rPr>
      <t>Provide a list of equipment that will be used for the fee.</t>
    </r>
  </si>
  <si>
    <t>Related Fee(s)</t>
  </si>
  <si>
    <r>
      <rPr>
        <b/>
        <sz val="11"/>
        <color theme="1"/>
        <rFont val="Arial"/>
        <family val="2"/>
      </rPr>
      <t xml:space="preserve">Space: </t>
    </r>
    <r>
      <rPr>
        <sz val="11"/>
        <rFont val="Arial"/>
        <family val="2"/>
      </rPr>
      <t>Provide a list of all UB space used by for the fee.</t>
    </r>
  </si>
  <si>
    <r>
      <rPr>
        <b/>
        <sz val="11"/>
        <color theme="1"/>
        <rFont val="Arial"/>
        <family val="2"/>
      </rPr>
      <t xml:space="preserve">Other Expenses: </t>
    </r>
    <r>
      <rPr>
        <sz val="11"/>
        <rFont val="Arial"/>
        <family val="2"/>
      </rPr>
      <t>Provide a list of other expenditures that will be used for the fee.</t>
    </r>
  </si>
  <si>
    <t>FEE OVERVIEW</t>
  </si>
  <si>
    <t>SUNY FORM</t>
  </si>
  <si>
    <t>Fee Overview</t>
  </si>
  <si>
    <t>DEPARTMENT INFORMATION:</t>
  </si>
  <si>
    <t>FEE INFORMATION:</t>
  </si>
  <si>
    <t>Fee Name:</t>
  </si>
  <si>
    <t>Fee Description:</t>
  </si>
  <si>
    <t>Name of Fee:</t>
  </si>
  <si>
    <t>DEPARTMENT CONTACT:</t>
  </si>
  <si>
    <t>Internal + GUSF</t>
  </si>
  <si>
    <t>Net Internal Revenue</t>
  </si>
  <si>
    <t>Fee:</t>
  </si>
  <si>
    <t xml:space="preserve">Attachments: </t>
  </si>
  <si>
    <t>Note: E-mail trail or other documentation between the persons listed above will be accepted in lieu of actual signatures.</t>
  </si>
  <si>
    <t>President (or designee)</t>
  </si>
  <si>
    <t>VP Finance/Admin.</t>
  </si>
  <si>
    <t>Provost</t>
  </si>
  <si>
    <t>Dean</t>
  </si>
  <si>
    <t>Department Chair</t>
  </si>
  <si>
    <t>Initiating department</t>
  </si>
  <si>
    <t>Date:</t>
  </si>
  <si>
    <t>Signature:</t>
  </si>
  <si>
    <t>Title:</t>
  </si>
  <si>
    <t>Name:</t>
  </si>
  <si>
    <t>Approved By:</t>
  </si>
  <si>
    <t>Campus Approvals</t>
  </si>
  <si>
    <t>This fee meets the following criteria (please check appropriate box and explain in more detail below):</t>
  </si>
  <si>
    <t>Current account balance  $</t>
  </si>
  <si>
    <t>Account Title:</t>
  </si>
  <si>
    <t>IFR account # where fee is deposited:</t>
  </si>
  <si>
    <t>Net Surplus</t>
  </si>
  <si>
    <t>NET SURPLUS (NET REVENUE MINUS EXPENDITURES)</t>
  </si>
  <si>
    <t>Total Expenditures</t>
  </si>
  <si>
    <t>Total OTPS</t>
  </si>
  <si>
    <t>Other (identify)</t>
  </si>
  <si>
    <t>OTPS (insert lines as needed)</t>
  </si>
  <si>
    <t>Total Salaries and Benefits</t>
  </si>
  <si>
    <t>Student Salaries</t>
  </si>
  <si>
    <t>Rate:</t>
  </si>
  <si>
    <t>Pooled Offset Contribution</t>
  </si>
  <si>
    <t>Total Personal Service</t>
  </si>
  <si>
    <t>Personal Service Temp</t>
  </si>
  <si>
    <t>Personal Service Regular</t>
  </si>
  <si>
    <t>** Do Not Include Instructional, Academic Staff, or Technicians **</t>
  </si>
  <si>
    <t>Personal Service (describe positions)</t>
  </si>
  <si>
    <t>EXPENDITURES</t>
  </si>
  <si>
    <t>Net Revenue</t>
  </si>
  <si>
    <t>Less: Overhead</t>
  </si>
  <si>
    <t>Change</t>
  </si>
  <si>
    <t>Of Students</t>
  </si>
  <si>
    <t>Percent</t>
  </si>
  <si>
    <t>Proposed</t>
  </si>
  <si>
    <t>Requested</t>
  </si>
  <si>
    <t>Current</t>
  </si>
  <si>
    <t>Annual Number</t>
  </si>
  <si>
    <t>NET REVENUE</t>
  </si>
  <si>
    <t>Date of last approval:</t>
  </si>
  <si>
    <t>Effective semester or date for change:</t>
  </si>
  <si>
    <t>Check One:</t>
  </si>
  <si>
    <t xml:space="preserve">Required for Graduation for a Major(s) or Minor(s)  If yes, please note which ones </t>
  </si>
  <si>
    <t>Department</t>
  </si>
  <si>
    <t>Course ID(s) and Course Name(s)</t>
  </si>
  <si>
    <t>University at Buffalo</t>
  </si>
  <si>
    <t>Campus Name:</t>
  </si>
  <si>
    <t>Academic Course / Other Fee Budget Template</t>
  </si>
  <si>
    <t>State University of New York</t>
  </si>
  <si>
    <t>A. SUNY Fee Information</t>
  </si>
  <si>
    <t xml:space="preserve">Read the Financial Management of University Fees Policy </t>
  </si>
  <si>
    <t>(If this is a new fee, please enter TBD for the account number)</t>
  </si>
  <si>
    <t>E. Course Information</t>
  </si>
  <si>
    <t xml:space="preserve">How will this fee be assessed? </t>
  </si>
  <si>
    <t>Description of the Fee</t>
  </si>
  <si>
    <r>
      <rPr>
        <b/>
        <sz val="11"/>
        <color theme="1"/>
        <rFont val="Arial"/>
        <family val="2"/>
      </rPr>
      <t xml:space="preserve">Contractual Costs: </t>
    </r>
    <r>
      <rPr>
        <sz val="11"/>
        <rFont val="Arial"/>
        <family val="2"/>
      </rPr>
      <t>Provide a list of contracts that will be used for the fee.</t>
    </r>
  </si>
  <si>
    <t>% of Space used for the fee</t>
  </si>
  <si>
    <t>Address:</t>
  </si>
  <si>
    <t>Telephone:</t>
  </si>
  <si>
    <t>Internal Rate per UOM + GUSF</t>
  </si>
  <si>
    <t>with the Financial Management of University Fee Policy and procedures.</t>
  </si>
  <si>
    <t>Net Internal Revenue per UOM</t>
  </si>
  <si>
    <t xml:space="preserve">Net Margin (or Subsidy) Per Internal Unit </t>
  </si>
  <si>
    <t>Food &amp; Lodging</t>
  </si>
  <si>
    <t>Contractual</t>
  </si>
  <si>
    <t>Transportation</t>
  </si>
  <si>
    <t>Materials &amp; Supplies</t>
  </si>
  <si>
    <t>COURSE INFORMATION:</t>
  </si>
  <si>
    <t>Course Description</t>
  </si>
  <si>
    <t>Term:</t>
  </si>
  <si>
    <t>REVENUES</t>
  </si>
  <si>
    <t>Total Labor Expense</t>
  </si>
  <si>
    <t>Total Labor Expense per UOM</t>
  </si>
  <si>
    <t>Total Equipment Depreciation Expense</t>
  </si>
  <si>
    <t>Total Equipment Depreciation Expense Per UOM</t>
  </si>
  <si>
    <t>Total Equipment Expense</t>
  </si>
  <si>
    <t>Total Equipment Expense per UOM</t>
  </si>
  <si>
    <t>Total Maintenance Expense</t>
  </si>
  <si>
    <t>Total Maintenance Expense per UOM</t>
  </si>
  <si>
    <t>Total Materials &amp; Supplies Expense</t>
  </si>
  <si>
    <t>Total Materials &amp; Supplies Expense per UOM</t>
  </si>
  <si>
    <t>Total Food &amp; Lodging Expense</t>
  </si>
  <si>
    <t>Total Food &amp; Lodging Expenses per UOM</t>
  </si>
  <si>
    <t>Total Contractual Expenses per UOM</t>
  </si>
  <si>
    <t>Total Contractual Expense</t>
  </si>
  <si>
    <t>Total Transportation Expenses per UOM</t>
  </si>
  <si>
    <t>Total Other Expenses</t>
  </si>
  <si>
    <t>Total Other Expenses per UOM</t>
  </si>
  <si>
    <r>
      <rPr>
        <b/>
        <sz val="11"/>
        <color theme="1"/>
        <rFont val="Arial"/>
        <family val="2"/>
      </rPr>
      <t xml:space="preserve">Materials &amp; Supplies: </t>
    </r>
    <r>
      <rPr>
        <sz val="11"/>
        <rFont val="Arial"/>
        <family val="2"/>
      </rPr>
      <t>Provide a list of materials &amp; supplies that will be used for the fee.</t>
    </r>
  </si>
  <si>
    <r>
      <rPr>
        <b/>
        <sz val="11"/>
        <color theme="1"/>
        <rFont val="Arial"/>
        <family val="2"/>
      </rPr>
      <t xml:space="preserve">Food &amp; Lodging: </t>
    </r>
    <r>
      <rPr>
        <sz val="11"/>
        <rFont val="Arial"/>
        <family val="2"/>
      </rPr>
      <t>Provide a list of food &amp; lodging that will be used for the fee.</t>
    </r>
  </si>
  <si>
    <r>
      <rPr>
        <b/>
        <sz val="11"/>
        <color theme="1"/>
        <rFont val="Arial"/>
        <family val="2"/>
      </rPr>
      <t xml:space="preserve">Transportation Costs: </t>
    </r>
    <r>
      <rPr>
        <sz val="11"/>
        <rFont val="Arial"/>
        <family val="2"/>
      </rPr>
      <t>Provide a list of transportation that will be used for the fee.</t>
    </r>
  </si>
  <si>
    <t>Usage Rate</t>
  </si>
  <si>
    <t>Total Students</t>
  </si>
  <si>
    <t>Fee 1</t>
  </si>
  <si>
    <t>Fee 2</t>
  </si>
  <si>
    <t>Fee 3</t>
  </si>
  <si>
    <t>Fee 4</t>
  </si>
  <si>
    <t>PROFORMA OR PROFIT &amp; LOSS</t>
  </si>
  <si>
    <t xml:space="preserve">Is this fee Required for Graduation? </t>
  </si>
  <si>
    <t>If yes, majors/minors:</t>
  </si>
  <si>
    <t>Fee History:</t>
  </si>
  <si>
    <t>FEE POLICIES</t>
  </si>
  <si>
    <t>Waiver Policy:</t>
  </si>
  <si>
    <t>Refund Policy:</t>
  </si>
  <si>
    <t>Course Description:</t>
  </si>
  <si>
    <t>Course Number:</t>
  </si>
  <si>
    <t>[Majors/Minors]</t>
  </si>
  <si>
    <t>Fall:</t>
  </si>
  <si>
    <t>Winter:</t>
  </si>
  <si>
    <t>Spring:</t>
  </si>
  <si>
    <t>Summer:</t>
  </si>
  <si>
    <t>[Fee History]</t>
  </si>
  <si>
    <t>Financial Summary</t>
  </si>
  <si>
    <t>Fee Long Name (30 Character Limit):</t>
  </si>
  <si>
    <t>Fee Short Name (10 Character Limit):</t>
  </si>
  <si>
    <t>Division/Career:</t>
  </si>
  <si>
    <t>Major/Plan:</t>
  </si>
  <si>
    <t>Other:</t>
  </si>
  <si>
    <t>Should this fee be reported on 1098 T?</t>
  </si>
  <si>
    <t>Total Projected Revenue:</t>
  </si>
  <si>
    <t>Total Expenses:</t>
  </si>
  <si>
    <t>Net Margin (Subsidy):</t>
  </si>
  <si>
    <t>Justification for Margin (Subsidy):</t>
  </si>
  <si>
    <t>[Other]</t>
  </si>
  <si>
    <t>[Justification]</t>
  </si>
  <si>
    <t>INTERNAL RATE PER UOM + GUSF ROUNDED</t>
  </si>
  <si>
    <t>Internal Rate per UOM + GUSF ROUNDED</t>
  </si>
  <si>
    <t>Subsidies</t>
  </si>
  <si>
    <t>Subsidized Labor</t>
  </si>
  <si>
    <t xml:space="preserve">Subsidized Depreciation </t>
  </si>
  <si>
    <t xml:space="preserve">Subsidized OTPS </t>
  </si>
  <si>
    <t>Rounding</t>
  </si>
  <si>
    <t xml:space="preserve">Internal Annual Units </t>
  </si>
  <si>
    <t xml:space="preserve">Department: </t>
  </si>
  <si>
    <t>Course Name:</t>
  </si>
  <si>
    <t>Course Name</t>
  </si>
  <si>
    <t>Justification for fee or for 
the modification to the fee:</t>
  </si>
  <si>
    <t>Net Margin (Subsidy)</t>
  </si>
  <si>
    <r>
      <t xml:space="preserve">Course </t>
    </r>
    <r>
      <rPr>
        <sz val="8"/>
        <rFont val="Georgia"/>
        <family val="1"/>
      </rPr>
      <t>(Course ID, Subject Area, Catalog #):</t>
    </r>
  </si>
  <si>
    <r>
      <rPr>
        <b/>
        <u/>
        <sz val="10"/>
        <rFont val="Georgia"/>
        <family val="1"/>
      </rPr>
      <t>Internal Rate + GUSF</t>
    </r>
    <r>
      <rPr>
        <sz val="10"/>
        <color theme="0" tint="-0.499984740745262"/>
        <rFont val="Georgia"/>
        <family val="1"/>
      </rPr>
      <t xml:space="preserve">
</t>
    </r>
    <r>
      <rPr>
        <sz val="10"/>
        <color rgb="FF005BBB"/>
        <rFont val="Georgia"/>
        <family val="1"/>
      </rPr>
      <t>Internal Rate + GUSF</t>
    </r>
    <r>
      <rPr>
        <sz val="10"/>
        <color theme="0" tint="-0.499984740745262"/>
        <rFont val="Georgia"/>
        <family val="1"/>
      </rPr>
      <t xml:space="preserve">
</t>
    </r>
    <r>
      <rPr>
        <sz val="10"/>
        <rFont val="Georgia"/>
        <family val="1"/>
      </rPr>
      <t>To be charged to internal customers paying with another form of payment (i.e. Wire Transfer, ACH, Electronic Payment, Paper Check or Credit Card (with prior approval)).</t>
    </r>
  </si>
  <si>
    <t>Approvals for</t>
  </si>
  <si>
    <t>Justification for or modification to fee:</t>
  </si>
  <si>
    <t>Who is responsible for waiving the fee?</t>
  </si>
  <si>
    <t>Prior Internal Rate</t>
  </si>
  <si>
    <t>% Increase 
(% Decrease)</t>
  </si>
  <si>
    <t>Approved [Year]</t>
  </si>
  <si>
    <r>
      <t>New Internal + GUSF</t>
    </r>
    <r>
      <rPr>
        <b/>
        <vertAlign val="superscript"/>
        <sz val="11"/>
        <rFont val="Arial"/>
        <family val="2"/>
      </rPr>
      <t>1</t>
    </r>
  </si>
  <si>
    <t>Rate Comparison</t>
  </si>
  <si>
    <t>RATE COMPARISON</t>
  </si>
  <si>
    <t>9.</t>
  </si>
  <si>
    <t>Total Transportation Expense</t>
  </si>
  <si>
    <t>STUDENT EBILL INFORMATION (STUDENT ACCOUNTS ONLY)</t>
  </si>
  <si>
    <t>Division of Athletics (ATH)</t>
  </si>
  <si>
    <t>Account Title</t>
  </si>
  <si>
    <t>Source*</t>
  </si>
  <si>
    <t>*Please provide a PO number or include a copy of a quote, invoice or product link in your submission</t>
  </si>
  <si>
    <t xml:space="preserve">PO Number </t>
  </si>
  <si>
    <t>Revised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</si>
</sst>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-&quot;$&quot;* #,##0.00_-;\-&quot;$&quot;* #,##0.00_-;_-&quot;$&quot;* &quot;-&quot;??_-;_-@_-"/>
    <numFmt numFmtId="166" formatCode="&quot;$&quot;#,##0;\(&quot;$&quot;##,##0\);&quot;-&quot;"/>
    <numFmt numFmtId="167" formatCode="&quot;$&quot;#,##0.00"/>
    <numFmt numFmtId="168" formatCode="#,##0;\(##,##0\);&quot;-&quot;"/>
    <numFmt numFmtId="169" formatCode="0.00%;\-0.00%;&quot;-&quot;"/>
    <numFmt numFmtId="170" formatCode="&quot;$&quot;#,##0.00;\(&quot;$&quot;##,##0.00\);&quot;-&quot;"/>
    <numFmt numFmtId="171" formatCode="0_);\(0\)"/>
    <numFmt numFmtId="172" formatCode="0.0"/>
  </numFmts>
  <fonts count="1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Georgia"/>
      <family val="1"/>
    </font>
    <font>
      <sz val="16"/>
      <color theme="0" tint="-0.499984740745262"/>
      <name val="Arial Narrow"/>
      <family val="2"/>
    </font>
    <font>
      <sz val="16"/>
      <color theme="1"/>
      <name val="Calibri"/>
      <family val="2"/>
      <scheme val="minor"/>
    </font>
    <font>
      <sz val="16"/>
      <color theme="0" tint="-0.499984740745262"/>
      <name val="Georgia"/>
      <family val="1"/>
    </font>
    <font>
      <b/>
      <sz val="1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8"/>
      <color theme="0"/>
      <name val="Georgia"/>
      <family val="1"/>
    </font>
    <font>
      <b/>
      <sz val="20"/>
      <color theme="0"/>
      <name val="Georgia"/>
      <family val="1"/>
    </font>
    <font>
      <b/>
      <sz val="14"/>
      <color theme="0"/>
      <name val="Arial Narrow"/>
      <family val="2"/>
    </font>
    <font>
      <sz val="11"/>
      <color theme="1"/>
      <name val="Arrial narrow"/>
    </font>
    <font>
      <b/>
      <sz val="12"/>
      <color rgb="FF005BBB"/>
      <name val="Arial Narrow"/>
      <family val="2"/>
    </font>
    <font>
      <sz val="11"/>
      <color theme="1" tint="0.34998626667073579"/>
      <name val="Georgia"/>
      <family val="1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rgb="FF005BBB"/>
      <name val="Calibri"/>
      <family val="2"/>
      <scheme val="minor"/>
    </font>
    <font>
      <sz val="8"/>
      <name val="Arial"/>
      <family val="2"/>
    </font>
    <font>
      <b/>
      <sz val="19"/>
      <color theme="0"/>
      <name val="Georgia"/>
      <family val="1"/>
    </font>
    <font>
      <sz val="10"/>
      <color theme="0" tint="-0.499984740745262"/>
      <name val="Georgia"/>
      <family val="1"/>
    </font>
    <font>
      <b/>
      <u/>
      <sz val="10"/>
      <color theme="0" tint="-0.499984740745262"/>
      <name val="Georgia"/>
      <family val="1"/>
    </font>
    <font>
      <sz val="10"/>
      <color rgb="FF005BBB"/>
      <name val="Georgia"/>
      <family val="1"/>
    </font>
    <font>
      <sz val="10"/>
      <color theme="1" tint="0.499984740745262"/>
      <name val="Georgia"/>
      <family val="1"/>
    </font>
    <font>
      <b/>
      <sz val="11"/>
      <color theme="1" tint="0.499984740745262"/>
      <name val="Georgia"/>
      <family val="1"/>
    </font>
    <font>
      <sz val="11"/>
      <color theme="1" tint="0.499984740745262"/>
      <name val="Georgia"/>
      <family val="1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2" tint="-0.749992370372631"/>
      <name val="Arial"/>
      <family val="2"/>
    </font>
    <font>
      <sz val="8"/>
      <color theme="2" tint="-0.749992370372631"/>
      <name val="Arial"/>
      <family val="2"/>
    </font>
    <font>
      <b/>
      <sz val="8"/>
      <color rgb="FF990000"/>
      <name val="Arial"/>
      <family val="2"/>
    </font>
    <font>
      <sz val="8"/>
      <color rgb="FF99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8"/>
      <color theme="1" tint="0.499984740745262"/>
      <name val="Georgia"/>
      <family val="1"/>
    </font>
    <font>
      <b/>
      <sz val="8"/>
      <color theme="1" tint="0.499984740745262"/>
      <name val="Georgia"/>
      <family val="1"/>
    </font>
    <font>
      <b/>
      <sz val="8"/>
      <color rgb="FF005BBB"/>
      <name val="Arial"/>
      <family val="2"/>
    </font>
    <font>
      <b/>
      <sz val="12"/>
      <color theme="0" tint="-0.499984740745262"/>
      <name val="Arial Narrow"/>
      <family val="2"/>
    </font>
    <font>
      <sz val="12"/>
      <color rgb="FF005BBB"/>
      <name val="Calibri"/>
      <family val="2"/>
      <scheme val="minor"/>
    </font>
    <font>
      <b/>
      <sz val="12"/>
      <color theme="1" tint="0.249977111117893"/>
      <name val="Arial Narrow"/>
      <family val="2"/>
    </font>
    <font>
      <sz val="10"/>
      <color theme="1" tint="0.249977111117893"/>
      <name val="Georgia"/>
      <family val="1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 tint="0.249977111117893"/>
      <name val="Georgia"/>
      <family val="1"/>
    </font>
    <font>
      <b/>
      <sz val="8"/>
      <color theme="1" tint="0.249977111117893"/>
      <name val="Georgia"/>
      <family val="1"/>
    </font>
    <font>
      <sz val="10"/>
      <color theme="1"/>
      <name val="Arial"/>
      <family val="2"/>
    </font>
    <font>
      <sz val="10"/>
      <color theme="1" tint="0.14999847407452621"/>
      <name val="Georgia"/>
      <family val="1"/>
    </font>
    <font>
      <b/>
      <sz val="11"/>
      <name val="Arial"/>
      <family val="2"/>
    </font>
    <font>
      <b/>
      <sz val="12"/>
      <color theme="4"/>
      <name val="Arial"/>
      <family val="2"/>
    </font>
    <font>
      <b/>
      <sz val="10"/>
      <color theme="4"/>
      <name val="Arial"/>
      <family val="2"/>
    </font>
    <font>
      <b/>
      <u/>
      <sz val="10"/>
      <color theme="4"/>
      <name val="Arial"/>
      <family val="2"/>
    </font>
    <font>
      <sz val="10"/>
      <color theme="4"/>
      <name val="Arial"/>
      <family val="2"/>
    </font>
    <font>
      <b/>
      <sz val="11"/>
      <color theme="4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u/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8"/>
      <color rgb="FF000000"/>
      <name val="Tahoma"/>
      <family val="2"/>
    </font>
    <font>
      <u/>
      <sz val="12"/>
      <color theme="10"/>
      <name val="Georgia"/>
      <family val="1"/>
    </font>
    <font>
      <sz val="8"/>
      <color theme="1" tint="0.249977111117893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sz val="8"/>
      <color rgb="FF990000"/>
      <name val="Georgia"/>
      <family val="1"/>
    </font>
    <font>
      <b/>
      <sz val="8"/>
      <color rgb="FF990000"/>
      <name val="Georgia"/>
      <family val="1"/>
    </font>
    <font>
      <sz val="8"/>
      <name val="Calibri"/>
      <family val="2"/>
      <scheme val="minor"/>
    </font>
    <font>
      <b/>
      <sz val="8"/>
      <color rgb="FFC00000"/>
      <name val="Georgia"/>
      <family val="1"/>
    </font>
    <font>
      <sz val="8"/>
      <color rgb="FFC00000"/>
      <name val="Georgia"/>
      <family val="1"/>
    </font>
    <font>
      <b/>
      <sz val="11"/>
      <name val="Georgia"/>
      <family val="1"/>
    </font>
    <font>
      <sz val="8"/>
      <name val="Georgia"/>
      <family val="1"/>
    </font>
    <font>
      <b/>
      <sz val="8"/>
      <name val="Georgia"/>
      <family val="1"/>
    </font>
    <font>
      <sz val="11"/>
      <name val="Georgia"/>
      <family val="1"/>
    </font>
    <font>
      <b/>
      <sz val="12"/>
      <name val="Arial Narrow"/>
      <family val="2"/>
    </font>
    <font>
      <b/>
      <sz val="18"/>
      <name val="Arial Narrow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sz val="10"/>
      <name val="Georgia"/>
      <family val="1"/>
    </font>
    <font>
      <sz val="10"/>
      <name val="Calibri"/>
      <family val="2"/>
      <scheme val="minor"/>
    </font>
    <font>
      <sz val="16"/>
      <name val="Georgia"/>
      <family val="1"/>
    </font>
    <font>
      <sz val="12"/>
      <name val="Georgia"/>
      <family val="1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b/>
      <u/>
      <sz val="10"/>
      <name val="Georgia"/>
      <family val="1"/>
    </font>
    <font>
      <sz val="9"/>
      <name val="Arial"/>
      <family val="2"/>
    </font>
    <font>
      <b/>
      <i/>
      <sz val="9"/>
      <name val="Arial"/>
      <family val="2"/>
    </font>
    <font>
      <sz val="11"/>
      <color rgb="FF990000"/>
      <name val="Georgia"/>
      <family val="1"/>
    </font>
    <font>
      <i/>
      <sz val="11"/>
      <name val="Georgia"/>
      <family val="1"/>
    </font>
    <font>
      <i/>
      <sz val="12"/>
      <name val="Georgia"/>
      <family val="1"/>
    </font>
    <font>
      <i/>
      <sz val="14"/>
      <name val="Georgia"/>
      <family val="1"/>
    </font>
    <font>
      <sz val="12"/>
      <name val="Calibri"/>
      <family val="2"/>
      <scheme val="minor"/>
    </font>
    <font>
      <i/>
      <sz val="12"/>
      <name val="Arial"/>
      <family val="2"/>
    </font>
    <font>
      <b/>
      <vertAlign val="superscript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5B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F56"/>
        <bgColor indexed="64"/>
      </patternFill>
    </fill>
    <fill>
      <patternFill patternType="solid">
        <fgColor rgb="FF2F9F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0" tint="-0.499984740745262"/>
      </top>
      <bottom style="double">
        <color auto="1"/>
      </bottom>
      <diagonal/>
    </border>
  </borders>
  <cellStyleXfs count="13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87">
    <xf numFmtId="0" fontId="0" fillId="0" borderId="0" xfId="0"/>
    <xf numFmtId="0" fontId="3" fillId="2" borderId="0" xfId="0" applyFont="1" applyFill="1" applyBorder="1"/>
    <xf numFmtId="0" fontId="1" fillId="3" borderId="0" xfId="0" applyFont="1" applyFill="1"/>
    <xf numFmtId="0" fontId="4" fillId="0" borderId="0" xfId="2" applyBorder="1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5" borderId="0" xfId="0" applyFill="1"/>
    <xf numFmtId="0" fontId="1" fillId="5" borderId="0" xfId="0" applyFont="1" applyFill="1"/>
    <xf numFmtId="0" fontId="14" fillId="0" borderId="0" xfId="0" applyFont="1"/>
    <xf numFmtId="0" fontId="15" fillId="2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 applyBorder="1"/>
    <xf numFmtId="0" fontId="9" fillId="2" borderId="0" xfId="0" applyFont="1" applyFill="1"/>
    <xf numFmtId="0" fontId="16" fillId="2" borderId="0" xfId="0" applyFont="1" applyFill="1"/>
    <xf numFmtId="0" fontId="14" fillId="5" borderId="0" xfId="0" applyFont="1" applyFill="1"/>
    <xf numFmtId="0" fontId="17" fillId="2" borderId="0" xfId="0" applyFont="1" applyFill="1" applyBorder="1"/>
    <xf numFmtId="0" fontId="18" fillId="0" borderId="0" xfId="0" applyFont="1"/>
    <xf numFmtId="0" fontId="14" fillId="3" borderId="0" xfId="0" applyFont="1" applyFill="1"/>
    <xf numFmtId="0" fontId="19" fillId="3" borderId="0" xfId="0" applyFont="1" applyFill="1"/>
    <xf numFmtId="0" fontId="14" fillId="3" borderId="0" xfId="0" applyFont="1" applyFill="1" applyBorder="1"/>
    <xf numFmtId="0" fontId="20" fillId="3" borderId="0" xfId="0" applyFont="1" applyFill="1"/>
    <xf numFmtId="0" fontId="20" fillId="3" borderId="0" xfId="0" applyFont="1" applyFill="1" applyBorder="1"/>
    <xf numFmtId="0" fontId="7" fillId="0" borderId="0" xfId="0" applyFont="1"/>
    <xf numFmtId="0" fontId="24" fillId="2" borderId="0" xfId="0" applyFont="1" applyFill="1"/>
    <xf numFmtId="0" fontId="24" fillId="0" borderId="0" xfId="0" applyFont="1"/>
    <xf numFmtId="0" fontId="23" fillId="0" borderId="0" xfId="6" applyFont="1"/>
    <xf numFmtId="0" fontId="23" fillId="0" borderId="0" xfId="6" applyFont="1" applyFill="1"/>
    <xf numFmtId="0" fontId="16" fillId="2" borderId="0" xfId="0" applyFont="1" applyFill="1" applyAlignment="1">
      <alignment horizontal="left"/>
    </xf>
    <xf numFmtId="43" fontId="27" fillId="0" borderId="0" xfId="6" applyNumberFormat="1" applyFont="1" applyFill="1" applyBorder="1"/>
    <xf numFmtId="0" fontId="29" fillId="0" borderId="0" xfId="6" applyFont="1" applyFill="1" applyBorder="1"/>
    <xf numFmtId="44" fontId="29" fillId="0" borderId="0" xfId="4" applyFont="1" applyFill="1" applyBorder="1"/>
    <xf numFmtId="9" fontId="30" fillId="0" borderId="0" xfId="4" applyNumberFormat="1" applyFont="1" applyFill="1" applyBorder="1"/>
    <xf numFmtId="0" fontId="28" fillId="0" borderId="0" xfId="6" applyFont="1" applyFill="1" applyBorder="1"/>
    <xf numFmtId="0" fontId="31" fillId="2" borderId="0" xfId="0" applyFont="1" applyFill="1"/>
    <xf numFmtId="0" fontId="33" fillId="2" borderId="0" xfId="0" applyFont="1" applyFill="1" applyAlignment="1">
      <alignment horizontal="left"/>
    </xf>
    <xf numFmtId="0" fontId="19" fillId="3" borderId="0" xfId="0" applyFont="1" applyFill="1" applyBorder="1" applyAlignment="1">
      <alignment horizontal="left" vertical="center"/>
    </xf>
    <xf numFmtId="0" fontId="21" fillId="0" borderId="0" xfId="0" applyFont="1"/>
    <xf numFmtId="0" fontId="21" fillId="3" borderId="0" xfId="0" applyFont="1" applyFill="1"/>
    <xf numFmtId="0" fontId="15" fillId="2" borderId="0" xfId="6" applyFont="1" applyFill="1" applyBorder="1" applyAlignment="1">
      <alignment horizontal="left"/>
    </xf>
    <xf numFmtId="0" fontId="1" fillId="0" borderId="0" xfId="0" applyFont="1"/>
    <xf numFmtId="0" fontId="25" fillId="3" borderId="0" xfId="0" applyFont="1" applyFill="1"/>
    <xf numFmtId="0" fontId="26" fillId="3" borderId="0" xfId="6" applyFont="1" applyFill="1" applyBorder="1"/>
    <xf numFmtId="0" fontId="32" fillId="3" borderId="0" xfId="6" applyFont="1" applyFill="1"/>
    <xf numFmtId="44" fontId="26" fillId="3" borderId="0" xfId="4" applyFont="1" applyFill="1"/>
    <xf numFmtId="0" fontId="42" fillId="3" borderId="0" xfId="6" applyFont="1" applyFill="1" applyBorder="1"/>
    <xf numFmtId="0" fontId="43" fillId="3" borderId="0" xfId="6" applyFont="1" applyFill="1"/>
    <xf numFmtId="44" fontId="42" fillId="3" borderId="0" xfId="4" applyFont="1" applyFill="1"/>
    <xf numFmtId="0" fontId="26" fillId="3" borderId="13" xfId="6" applyFont="1" applyFill="1" applyBorder="1"/>
    <xf numFmtId="0" fontId="32" fillId="3" borderId="13" xfId="6" applyFont="1" applyFill="1" applyBorder="1"/>
    <xf numFmtId="44" fontId="32" fillId="3" borderId="13" xfId="4" applyNumberFormat="1" applyFont="1" applyFill="1" applyBorder="1"/>
    <xf numFmtId="0" fontId="32" fillId="3" borderId="13" xfId="4" applyNumberFormat="1" applyFont="1" applyFill="1" applyBorder="1"/>
    <xf numFmtId="0" fontId="40" fillId="6" borderId="0" xfId="6" applyFont="1" applyFill="1" applyBorder="1"/>
    <xf numFmtId="0" fontId="41" fillId="6" borderId="0" xfId="6" applyFont="1" applyFill="1" applyBorder="1"/>
    <xf numFmtId="44" fontId="41" fillId="6" borderId="0" xfId="4" applyFont="1" applyFill="1" applyBorder="1"/>
    <xf numFmtId="44" fontId="43" fillId="3" borderId="0" xfId="4" applyFont="1" applyFill="1"/>
    <xf numFmtId="0" fontId="24" fillId="5" borderId="0" xfId="6" applyFont="1" applyFill="1"/>
    <xf numFmtId="0" fontId="40" fillId="2" borderId="0" xfId="6" applyFont="1" applyFill="1" applyBorder="1"/>
    <xf numFmtId="0" fontId="41" fillId="2" borderId="0" xfId="6" applyFont="1" applyFill="1" applyBorder="1"/>
    <xf numFmtId="0" fontId="26" fillId="3" borderId="1" xfId="6" applyFont="1" applyFill="1" applyBorder="1"/>
    <xf numFmtId="0" fontId="32" fillId="3" borderId="1" xfId="6" applyFont="1" applyFill="1" applyBorder="1"/>
    <xf numFmtId="44" fontId="26" fillId="3" borderId="1" xfId="4" applyFont="1" applyFill="1" applyBorder="1"/>
    <xf numFmtId="0" fontId="26" fillId="3" borderId="2" xfId="6" applyFont="1" applyFill="1" applyBorder="1"/>
    <xf numFmtId="0" fontId="32" fillId="3" borderId="2" xfId="6" applyFont="1" applyFill="1" applyBorder="1"/>
    <xf numFmtId="44" fontId="26" fillId="3" borderId="2" xfId="4" applyFont="1" applyFill="1" applyBorder="1"/>
    <xf numFmtId="44" fontId="40" fillId="2" borderId="0" xfId="4" applyFont="1" applyFill="1" applyBorder="1"/>
    <xf numFmtId="0" fontId="44" fillId="3" borderId="1" xfId="6" applyFont="1" applyFill="1" applyBorder="1"/>
    <xf numFmtId="0" fontId="45" fillId="3" borderId="1" xfId="6" applyFont="1" applyFill="1" applyBorder="1"/>
    <xf numFmtId="44" fontId="44" fillId="3" borderId="1" xfId="4" applyFont="1" applyFill="1" applyBorder="1"/>
    <xf numFmtId="0" fontId="44" fillId="3" borderId="2" xfId="6" applyFont="1" applyFill="1" applyBorder="1"/>
    <xf numFmtId="0" fontId="45" fillId="3" borderId="2" xfId="6" applyFont="1" applyFill="1" applyBorder="1"/>
    <xf numFmtId="44" fontId="44" fillId="3" borderId="2" xfId="4" applyFont="1" applyFill="1" applyBorder="1"/>
    <xf numFmtId="0" fontId="39" fillId="0" borderId="0" xfId="0" applyFont="1"/>
    <xf numFmtId="0" fontId="39" fillId="0" borderId="0" xfId="0" applyFont="1" applyFill="1" applyBorder="1"/>
    <xf numFmtId="0" fontId="37" fillId="0" borderId="0" xfId="0" applyFont="1"/>
    <xf numFmtId="0" fontId="44" fillId="3" borderId="15" xfId="6" applyFont="1" applyFill="1" applyBorder="1"/>
    <xf numFmtId="0" fontId="28" fillId="0" borderId="0" xfId="6" applyFont="1" applyFill="1"/>
    <xf numFmtId="0" fontId="28" fillId="0" borderId="0" xfId="0" applyFont="1" applyFill="1" applyBorder="1"/>
    <xf numFmtId="44" fontId="44" fillId="3" borderId="15" xfId="4" applyFont="1" applyFill="1" applyBorder="1"/>
    <xf numFmtId="9" fontId="44" fillId="3" borderId="15" xfId="5" applyFont="1" applyFill="1" applyBorder="1"/>
    <xf numFmtId="0" fontId="40" fillId="2" borderId="10" xfId="6" applyFont="1" applyFill="1" applyBorder="1"/>
    <xf numFmtId="0" fontId="32" fillId="0" borderId="15" xfId="6" applyFont="1" applyFill="1" applyBorder="1"/>
    <xf numFmtId="43" fontId="32" fillId="0" borderId="15" xfId="6" applyNumberFormat="1" applyFont="1" applyFill="1" applyBorder="1" applyAlignment="1">
      <alignment horizontal="center"/>
    </xf>
    <xf numFmtId="43" fontId="26" fillId="0" borderId="15" xfId="6" applyNumberFormat="1" applyFont="1" applyFill="1" applyBorder="1"/>
    <xf numFmtId="43" fontId="26" fillId="0" borderId="0" xfId="6" applyNumberFormat="1" applyFont="1" applyFill="1" applyBorder="1"/>
    <xf numFmtId="0" fontId="32" fillId="4" borderId="15" xfId="6" applyFont="1" applyFill="1" applyBorder="1"/>
    <xf numFmtId="43" fontId="32" fillId="4" borderId="15" xfId="6" applyNumberFormat="1" applyFont="1" applyFill="1" applyBorder="1" applyAlignment="1">
      <alignment horizontal="center"/>
    </xf>
    <xf numFmtId="43" fontId="26" fillId="4" borderId="15" xfId="6" applyNumberFormat="1" applyFont="1" applyFill="1" applyBorder="1"/>
    <xf numFmtId="0" fontId="32" fillId="0" borderId="0" xfId="6" applyFont="1" applyFill="1" applyBorder="1"/>
    <xf numFmtId="0" fontId="19" fillId="3" borderId="0" xfId="0" quotePrefix="1" applyFont="1" applyFill="1" applyAlignment="1">
      <alignment horizontal="right"/>
    </xf>
    <xf numFmtId="0" fontId="51" fillId="3" borderId="0" xfId="0" applyFont="1" applyFill="1"/>
    <xf numFmtId="0" fontId="7" fillId="3" borderId="0" xfId="0" applyFont="1" applyFill="1"/>
    <xf numFmtId="0" fontId="0" fillId="3" borderId="0" xfId="0" applyFill="1" applyAlignment="1"/>
    <xf numFmtId="0" fontId="13" fillId="3" borderId="0" xfId="0" applyFont="1" applyFill="1" applyAlignment="1"/>
    <xf numFmtId="0" fontId="6" fillId="3" borderId="0" xfId="0" applyFont="1" applyFill="1" applyAlignment="1"/>
    <xf numFmtId="0" fontId="0" fillId="0" borderId="0" xfId="0" applyAlignment="1"/>
    <xf numFmtId="0" fontId="52" fillId="3" borderId="0" xfId="0" applyFont="1" applyFill="1" applyAlignment="1"/>
    <xf numFmtId="0" fontId="53" fillId="3" borderId="0" xfId="0" applyFont="1" applyFill="1" applyAlignment="1"/>
    <xf numFmtId="0" fontId="54" fillId="3" borderId="0" xfId="0" applyFont="1" applyFill="1"/>
    <xf numFmtId="0" fontId="55" fillId="3" borderId="0" xfId="0" applyFont="1" applyFill="1"/>
    <xf numFmtId="0" fontId="1" fillId="0" borderId="0" xfId="0" applyFont="1" applyFill="1"/>
    <xf numFmtId="0" fontId="0" fillId="3" borderId="0" xfId="0" applyFont="1" applyFill="1"/>
    <xf numFmtId="0" fontId="8" fillId="3" borderId="0" xfId="0" applyFont="1" applyFill="1"/>
    <xf numFmtId="0" fontId="19" fillId="3" borderId="10" xfId="0" applyFont="1" applyFill="1" applyBorder="1" applyAlignment="1">
      <alignment horizontal="left" indent="1"/>
    </xf>
    <xf numFmtId="0" fontId="51" fillId="3" borderId="0" xfId="0" applyFont="1" applyFill="1" applyBorder="1" applyAlignment="1">
      <alignment horizontal="left" indent="1"/>
    </xf>
    <xf numFmtId="0" fontId="8" fillId="3" borderId="0" xfId="0" applyFont="1" applyFill="1" applyBorder="1" applyAlignment="1">
      <alignment horizontal="left" indent="1"/>
    </xf>
    <xf numFmtId="0" fontId="7" fillId="3" borderId="0" xfId="0" applyFont="1" applyFill="1" applyBorder="1" applyAlignment="1">
      <alignment horizontal="left" indent="1"/>
    </xf>
    <xf numFmtId="0" fontId="7" fillId="3" borderId="11" xfId="0" applyFont="1" applyFill="1" applyBorder="1" applyAlignment="1">
      <alignment horizontal="left" indent="1"/>
    </xf>
    <xf numFmtId="0" fontId="28" fillId="0" borderId="0" xfId="0" applyFont="1" applyFill="1"/>
    <xf numFmtId="0" fontId="16" fillId="2" borderId="0" xfId="6" applyFont="1" applyFill="1" applyBorder="1" applyAlignment="1">
      <alignment horizontal="left"/>
    </xf>
    <xf numFmtId="0" fontId="23" fillId="0" borderId="0" xfId="0" applyFont="1" applyFill="1"/>
    <xf numFmtId="0" fontId="46" fillId="0" borderId="0" xfId="0" applyFont="1" applyFill="1"/>
    <xf numFmtId="0" fontId="29" fillId="0" borderId="0" xfId="0" applyFont="1" applyFill="1" applyBorder="1"/>
    <xf numFmtId="0" fontId="47" fillId="2" borderId="3" xfId="1" applyFont="1" applyFill="1" applyBorder="1" applyAlignment="1" applyProtection="1">
      <alignment horizontal="centerContinuous" vertical="center" wrapText="1"/>
    </xf>
    <xf numFmtId="0" fontId="47" fillId="2" borderId="4" xfId="1" applyFont="1" applyFill="1" applyBorder="1" applyAlignment="1" applyProtection="1">
      <alignment horizontal="centerContinuous" vertical="center" wrapText="1"/>
    </xf>
    <xf numFmtId="0" fontId="54" fillId="3" borderId="0" xfId="0" applyFont="1" applyFill="1" applyAlignment="1">
      <alignment horizontal="left"/>
    </xf>
    <xf numFmtId="0" fontId="56" fillId="3" borderId="0" xfId="0" applyFont="1" applyFill="1" applyBorder="1"/>
    <xf numFmtId="44" fontId="54" fillId="3" borderId="0" xfId="4" applyFont="1" applyFill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16" fillId="2" borderId="0" xfId="0" applyFont="1" applyFill="1" applyAlignment="1"/>
    <xf numFmtId="0" fontId="59" fillId="0" borderId="0" xfId="0" applyFont="1"/>
    <xf numFmtId="0" fontId="2" fillId="0" borderId="0" xfId="1" applyFont="1" applyFill="1" applyBorder="1" applyAlignment="1" applyProtection="1">
      <alignment horizontal="center" vertical="center" wrapText="1"/>
    </xf>
    <xf numFmtId="44" fontId="2" fillId="0" borderId="0" xfId="4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Continuous" wrapText="1"/>
    </xf>
    <xf numFmtId="0" fontId="22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4" fillId="0" borderId="20" xfId="0" applyFont="1" applyBorder="1"/>
    <xf numFmtId="0" fontId="1" fillId="4" borderId="22" xfId="0" applyFont="1" applyFill="1" applyBorder="1"/>
    <xf numFmtId="0" fontId="22" fillId="4" borderId="23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1" fillId="0" borderId="20" xfId="0" applyFont="1" applyFill="1" applyBorder="1"/>
    <xf numFmtId="0" fontId="14" fillId="0" borderId="0" xfId="0" applyFont="1" applyBorder="1"/>
    <xf numFmtId="0" fontId="0" fillId="0" borderId="0" xfId="0" applyFill="1" applyAlignment="1"/>
    <xf numFmtId="0" fontId="60" fillId="3" borderId="0" xfId="0" applyFont="1" applyFill="1"/>
    <xf numFmtId="0" fontId="35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61" fillId="0" borderId="0" xfId="0" applyFont="1" applyFill="1" applyBorder="1" applyAlignment="1">
      <alignment horizontal="left" vertical="center"/>
    </xf>
    <xf numFmtId="0" fontId="2" fillId="0" borderId="0" xfId="1"/>
    <xf numFmtId="0" fontId="2" fillId="3" borderId="0" xfId="1" applyFill="1"/>
    <xf numFmtId="0" fontId="62" fillId="3" borderId="0" xfId="1" applyFont="1" applyFill="1"/>
    <xf numFmtId="0" fontId="22" fillId="3" borderId="0" xfId="1" applyFont="1" applyFill="1"/>
    <xf numFmtId="0" fontId="63" fillId="3" borderId="25" xfId="1" applyFont="1" applyFill="1" applyBorder="1"/>
    <xf numFmtId="0" fontId="63" fillId="3" borderId="26" xfId="1" applyFont="1" applyFill="1" applyBorder="1"/>
    <xf numFmtId="0" fontId="63" fillId="3" borderId="2" xfId="1" applyFont="1" applyFill="1" applyBorder="1" applyAlignment="1">
      <alignment wrapText="1"/>
    </xf>
    <xf numFmtId="0" fontId="63" fillId="3" borderId="2" xfId="1" applyFont="1" applyFill="1" applyBorder="1"/>
    <xf numFmtId="0" fontId="63" fillId="3" borderId="1" xfId="1" applyFont="1" applyFill="1" applyBorder="1"/>
    <xf numFmtId="0" fontId="2" fillId="3" borderId="0" xfId="1" applyFill="1" applyBorder="1"/>
    <xf numFmtId="0" fontId="64" fillId="3" borderId="28" xfId="1" applyFont="1" applyFill="1" applyBorder="1"/>
    <xf numFmtId="0" fontId="64" fillId="3" borderId="0" xfId="1" applyFont="1" applyFill="1"/>
    <xf numFmtId="0" fontId="64" fillId="3" borderId="29" xfId="1" applyFont="1" applyFill="1" applyBorder="1"/>
    <xf numFmtId="0" fontId="2" fillId="3" borderId="0" xfId="1" applyFont="1" applyFill="1" applyBorder="1"/>
    <xf numFmtId="0" fontId="65" fillId="3" borderId="0" xfId="1" applyFont="1" applyFill="1" applyBorder="1" applyAlignment="1">
      <alignment horizontal="center"/>
    </xf>
    <xf numFmtId="0" fontId="66" fillId="3" borderId="0" xfId="1" applyFont="1" applyFill="1" applyBorder="1" applyAlignment="1">
      <alignment horizontal="left"/>
    </xf>
    <xf numFmtId="0" fontId="2" fillId="3" borderId="1" xfId="1" applyFill="1" applyBorder="1"/>
    <xf numFmtId="0" fontId="2" fillId="3" borderId="1" xfId="1" applyFont="1" applyFill="1" applyBorder="1"/>
    <xf numFmtId="0" fontId="2" fillId="0" borderId="0" xfId="1" applyBorder="1"/>
    <xf numFmtId="0" fontId="2" fillId="3" borderId="0" xfId="1" applyFont="1" applyFill="1" applyBorder="1" applyAlignment="1">
      <alignment horizontal="left"/>
    </xf>
    <xf numFmtId="0" fontId="2" fillId="3" borderId="30" xfId="1" applyFill="1" applyBorder="1"/>
    <xf numFmtId="0" fontId="2" fillId="3" borderId="30" xfId="1" applyFont="1" applyFill="1" applyBorder="1"/>
    <xf numFmtId="0" fontId="63" fillId="3" borderId="30" xfId="1" applyFont="1" applyFill="1" applyBorder="1"/>
    <xf numFmtId="0" fontId="67" fillId="3" borderId="0" xfId="1" applyFont="1" applyFill="1" applyBorder="1"/>
    <xf numFmtId="0" fontId="63" fillId="3" borderId="0" xfId="1" applyFont="1" applyFill="1" applyBorder="1" applyAlignment="1">
      <alignment horizontal="left"/>
    </xf>
    <xf numFmtId="0" fontId="2" fillId="3" borderId="0" xfId="1" applyFill="1" applyBorder="1" applyAlignment="1">
      <alignment horizontal="centerContinuous"/>
    </xf>
    <xf numFmtId="0" fontId="2" fillId="3" borderId="0" xfId="1" applyFont="1" applyFill="1" applyBorder="1" applyAlignment="1">
      <alignment horizontal="centerContinuous"/>
    </xf>
    <xf numFmtId="0" fontId="63" fillId="3" borderId="0" xfId="1" applyFont="1" applyFill="1" applyAlignment="1">
      <alignment horizontal="right"/>
    </xf>
    <xf numFmtId="0" fontId="63" fillId="3" borderId="0" xfId="1" applyFont="1" applyFill="1" applyBorder="1"/>
    <xf numFmtId="166" fontId="68" fillId="3" borderId="0" xfId="1" applyNumberFormat="1" applyFont="1" applyFill="1" applyBorder="1"/>
    <xf numFmtId="0" fontId="68" fillId="3" borderId="0" xfId="1" applyFont="1" applyFill="1" applyBorder="1"/>
    <xf numFmtId="7" fontId="69" fillId="8" borderId="0" xfId="1" applyNumberFormat="1" applyFont="1" applyFill="1" applyBorder="1"/>
    <xf numFmtId="0" fontId="2" fillId="8" borderId="0" xfId="1" applyFill="1" applyBorder="1"/>
    <xf numFmtId="166" fontId="68" fillId="8" borderId="0" xfId="1" applyNumberFormat="1" applyFont="1" applyFill="1" applyBorder="1"/>
    <xf numFmtId="0" fontId="68" fillId="8" borderId="0" xfId="1" applyFont="1" applyFill="1" applyBorder="1"/>
    <xf numFmtId="0" fontId="2" fillId="3" borderId="0" xfId="1" applyFill="1" applyBorder="1" applyAlignment="1"/>
    <xf numFmtId="167" fontId="69" fillId="3" borderId="0" xfId="1" applyNumberFormat="1" applyFont="1" applyFill="1" applyBorder="1"/>
    <xf numFmtId="7" fontId="69" fillId="4" borderId="0" xfId="1" applyNumberFormat="1" applyFont="1" applyFill="1" applyBorder="1"/>
    <xf numFmtId="0" fontId="2" fillId="4" borderId="0" xfId="1" applyFill="1" applyBorder="1"/>
    <xf numFmtId="166" fontId="68" fillId="4" borderId="0" xfId="1" applyNumberFormat="1" applyFont="1" applyFill="1" applyBorder="1"/>
    <xf numFmtId="0" fontId="68" fillId="4" borderId="0" xfId="1" applyFont="1" applyFill="1" applyBorder="1" applyAlignment="1">
      <alignment horizontal="left"/>
    </xf>
    <xf numFmtId="7" fontId="69" fillId="3" borderId="0" xfId="1" applyNumberFormat="1" applyFont="1" applyFill="1" applyBorder="1"/>
    <xf numFmtId="166" fontId="2" fillId="3" borderId="0" xfId="1" applyNumberFormat="1" applyFill="1" applyBorder="1"/>
    <xf numFmtId="0" fontId="2" fillId="3" borderId="0" xfId="1" applyFill="1" applyBorder="1" applyAlignment="1">
      <alignment horizontal="left"/>
    </xf>
    <xf numFmtId="7" fontId="70" fillId="4" borderId="0" xfId="1" applyNumberFormat="1" applyFont="1" applyFill="1" applyBorder="1"/>
    <xf numFmtId="0" fontId="59" fillId="4" borderId="0" xfId="1" applyFont="1" applyFill="1" applyBorder="1"/>
    <xf numFmtId="166" fontId="59" fillId="4" borderId="0" xfId="1" applyNumberFormat="1" applyFont="1" applyFill="1" applyBorder="1"/>
    <xf numFmtId="0" fontId="70" fillId="4" borderId="0" xfId="1" applyFont="1" applyFill="1" applyBorder="1" applyAlignment="1">
      <alignment horizontal="left"/>
    </xf>
    <xf numFmtId="168" fontId="71" fillId="3" borderId="0" xfId="1" applyNumberFormat="1" applyFont="1" applyFill="1" applyBorder="1"/>
    <xf numFmtId="0" fontId="65" fillId="3" borderId="0" xfId="1" applyFont="1" applyFill="1" applyBorder="1" applyAlignment="1"/>
    <xf numFmtId="168" fontId="2" fillId="3" borderId="0" xfId="1" applyNumberFormat="1" applyFill="1" applyBorder="1"/>
    <xf numFmtId="168" fontId="2" fillId="3" borderId="0" xfId="1" applyNumberFormat="1" applyFont="1" applyFill="1" applyBorder="1"/>
    <xf numFmtId="7" fontId="67" fillId="3" borderId="0" xfId="1" applyNumberFormat="1" applyFont="1" applyFill="1" applyBorder="1"/>
    <xf numFmtId="0" fontId="71" fillId="3" borderId="0" xfId="1" applyFont="1" applyFill="1" applyBorder="1"/>
    <xf numFmtId="169" fontId="71" fillId="3" borderId="0" xfId="1" applyNumberFormat="1" applyFont="1" applyFill="1" applyBorder="1"/>
    <xf numFmtId="0" fontId="72" fillId="3" borderId="0" xfId="1" applyFont="1" applyFill="1" applyBorder="1" applyAlignment="1">
      <alignment horizontal="left" indent="1"/>
    </xf>
    <xf numFmtId="169" fontId="71" fillId="4" borderId="0" xfId="1" applyNumberFormat="1" applyFont="1" applyFill="1" applyBorder="1"/>
    <xf numFmtId="0" fontId="2" fillId="4" borderId="0" xfId="1" applyFill="1" applyBorder="1" applyAlignment="1">
      <alignment horizontal="right"/>
    </xf>
    <xf numFmtId="0" fontId="2" fillId="3" borderId="0" xfId="1" applyFill="1" applyBorder="1" applyAlignment="1">
      <alignment horizontal="right"/>
    </xf>
    <xf numFmtId="0" fontId="2" fillId="4" borderId="0" xfId="1" applyFont="1" applyFill="1" applyBorder="1" applyAlignment="1">
      <alignment horizontal="right"/>
    </xf>
    <xf numFmtId="0" fontId="65" fillId="3" borderId="0" xfId="1" applyFont="1" applyFill="1" applyBorder="1"/>
    <xf numFmtId="0" fontId="2" fillId="3" borderId="0" xfId="1" applyFont="1" applyFill="1"/>
    <xf numFmtId="0" fontId="69" fillId="3" borderId="0" xfId="1" applyFont="1" applyFill="1" applyBorder="1" applyAlignment="1">
      <alignment horizontal="centerContinuous"/>
    </xf>
    <xf numFmtId="0" fontId="69" fillId="9" borderId="31" xfId="1" applyFont="1" applyFill="1" applyBorder="1" applyAlignment="1">
      <alignment horizontal="centerContinuous"/>
    </xf>
    <xf numFmtId="0" fontId="69" fillId="9" borderId="32" xfId="1" applyFont="1" applyFill="1" applyBorder="1" applyAlignment="1">
      <alignment horizontal="centerContinuous"/>
    </xf>
    <xf numFmtId="170" fontId="68" fillId="3" borderId="0" xfId="1" applyNumberFormat="1" applyFont="1" applyFill="1" applyBorder="1"/>
    <xf numFmtId="9" fontId="0" fillId="3" borderId="0" xfId="11" applyFont="1" applyFill="1" applyBorder="1"/>
    <xf numFmtId="168" fontId="68" fillId="3" borderId="0" xfId="1" applyNumberFormat="1" applyFont="1" applyFill="1" applyBorder="1"/>
    <xf numFmtId="44" fontId="69" fillId="4" borderId="0" xfId="12" applyFont="1" applyFill="1" applyBorder="1"/>
    <xf numFmtId="0" fontId="2" fillId="4" borderId="0" xfId="1" applyFill="1"/>
    <xf numFmtId="0" fontId="68" fillId="4" borderId="0" xfId="1" applyFont="1" applyFill="1" applyBorder="1"/>
    <xf numFmtId="44" fontId="69" fillId="4" borderId="33" xfId="12" applyFont="1" applyFill="1" applyBorder="1"/>
    <xf numFmtId="169" fontId="63" fillId="3" borderId="1" xfId="1" applyNumberFormat="1" applyFont="1" applyFill="1" applyBorder="1"/>
    <xf numFmtId="0" fontId="63" fillId="3" borderId="0" xfId="1" applyFont="1" applyFill="1" applyBorder="1" applyAlignment="1">
      <alignment horizontal="right"/>
    </xf>
    <xf numFmtId="0" fontId="2" fillId="4" borderId="0" xfId="1" applyFont="1" applyFill="1" applyBorder="1"/>
    <xf numFmtId="10" fontId="69" fillId="4" borderId="1" xfId="11" applyNumberFormat="1" applyFont="1" applyFill="1" applyBorder="1" applyAlignment="1">
      <alignment horizontal="center" vertical="center"/>
    </xf>
    <xf numFmtId="44" fontId="69" fillId="4" borderId="1" xfId="1" applyNumberFormat="1" applyFont="1" applyFill="1" applyBorder="1" applyAlignment="1">
      <alignment horizontal="right"/>
    </xf>
    <xf numFmtId="44" fontId="63" fillId="3" borderId="1" xfId="1" applyNumberFormat="1" applyFont="1" applyFill="1" applyBorder="1" applyAlignment="1">
      <alignment horizontal="right"/>
    </xf>
    <xf numFmtId="171" fontId="63" fillId="3" borderId="1" xfId="1" applyNumberFormat="1" applyFont="1" applyFill="1" applyBorder="1" applyAlignment="1">
      <alignment horizontal="center" vertical="center"/>
    </xf>
    <xf numFmtId="0" fontId="67" fillId="4" borderId="0" xfId="1" applyFont="1" applyFill="1" applyBorder="1" applyAlignment="1">
      <alignment horizontal="center"/>
    </xf>
    <xf numFmtId="0" fontId="71" fillId="4" borderId="0" xfId="1" applyFont="1" applyFill="1" applyAlignment="1">
      <alignment horizontal="center" vertical="center"/>
    </xf>
    <xf numFmtId="0" fontId="71" fillId="4" borderId="0" xfId="1" applyFont="1" applyFill="1" applyBorder="1" applyAlignment="1">
      <alignment horizontal="right"/>
    </xf>
    <xf numFmtId="0" fontId="72" fillId="3" borderId="0" xfId="1" applyFont="1" applyFill="1" applyBorder="1" applyAlignment="1">
      <alignment horizontal="right"/>
    </xf>
    <xf numFmtId="0" fontId="72" fillId="3" borderId="0" xfId="1" applyFont="1" applyFill="1" applyBorder="1" applyAlignment="1">
      <alignment horizontal="center" vertical="center"/>
    </xf>
    <xf numFmtId="0" fontId="2" fillId="4" borderId="0" xfId="1" applyFill="1" applyAlignment="1">
      <alignment horizontal="center" vertical="center"/>
    </xf>
    <xf numFmtId="0" fontId="65" fillId="3" borderId="0" xfId="1" applyFont="1" applyFill="1" applyBorder="1" applyAlignment="1">
      <alignment horizontal="right"/>
    </xf>
    <xf numFmtId="0" fontId="65" fillId="3" borderId="0" xfId="1" applyFont="1" applyFill="1" applyBorder="1" applyAlignment="1">
      <alignment horizontal="center" vertical="center"/>
    </xf>
    <xf numFmtId="0" fontId="2" fillId="9" borderId="31" xfId="1" applyFill="1" applyBorder="1" applyAlignment="1">
      <alignment horizontal="centerContinuous"/>
    </xf>
    <xf numFmtId="10" fontId="2" fillId="3" borderId="0" xfId="1" applyNumberFormat="1" applyFont="1" applyFill="1" applyAlignment="1">
      <alignment horizontal="right"/>
    </xf>
    <xf numFmtId="0" fontId="2" fillId="3" borderId="33" xfId="1" applyFill="1" applyBorder="1" applyAlignment="1"/>
    <xf numFmtId="0" fontId="73" fillId="3" borderId="33" xfId="1" applyFont="1" applyFill="1" applyBorder="1" applyAlignment="1">
      <alignment horizontal="center"/>
    </xf>
    <xf numFmtId="0" fontId="2" fillId="3" borderId="1" xfId="1" applyFill="1" applyBorder="1" applyAlignment="1"/>
    <xf numFmtId="0" fontId="63" fillId="3" borderId="0" xfId="1" applyFont="1" applyFill="1" applyAlignment="1">
      <alignment horizontal="center"/>
    </xf>
    <xf numFmtId="0" fontId="65" fillId="3" borderId="0" xfId="1" applyFont="1" applyFill="1"/>
    <xf numFmtId="10" fontId="2" fillId="3" borderId="0" xfId="1" applyNumberFormat="1" applyFont="1" applyFill="1" applyBorder="1" applyAlignment="1">
      <alignment horizontal="right"/>
    </xf>
    <xf numFmtId="0" fontId="2" fillId="3" borderId="0" xfId="1" applyFont="1" applyFill="1" applyAlignment="1">
      <alignment wrapText="1"/>
    </xf>
    <xf numFmtId="0" fontId="63" fillId="3" borderId="0" xfId="1" applyFont="1" applyFill="1" applyAlignment="1">
      <alignment horizontal="center" wrapText="1"/>
    </xf>
    <xf numFmtId="0" fontId="2" fillId="0" borderId="0" xfId="1" applyFont="1"/>
    <xf numFmtId="0" fontId="2" fillId="3" borderId="0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30" xfId="1" applyFont="1" applyFill="1" applyBorder="1" applyAlignment="1">
      <alignment horizontal="center"/>
    </xf>
    <xf numFmtId="0" fontId="69" fillId="3" borderId="0" xfId="1" applyFont="1" applyFill="1" applyAlignment="1">
      <alignment horizontal="right"/>
    </xf>
    <xf numFmtId="0" fontId="74" fillId="3" borderId="0" xfId="1" applyFont="1" applyFill="1" applyBorder="1" applyAlignment="1">
      <alignment horizontal="center"/>
    </xf>
    <xf numFmtId="0" fontId="74" fillId="3" borderId="34" xfId="1" applyFont="1" applyFill="1" applyBorder="1" applyAlignment="1">
      <alignment horizontal="center"/>
    </xf>
    <xf numFmtId="0" fontId="9" fillId="2" borderId="0" xfId="0" applyFont="1" applyFill="1" applyAlignment="1">
      <alignment horizontal="left" indent="11"/>
    </xf>
    <xf numFmtId="44" fontId="40" fillId="6" borderId="0" xfId="4" applyFont="1" applyFill="1" applyBorder="1"/>
    <xf numFmtId="167" fontId="63" fillId="3" borderId="0" xfId="4" applyNumberFormat="1" applyFont="1" applyFill="1" applyBorder="1"/>
    <xf numFmtId="3" fontId="32" fillId="0" borderId="15" xfId="6" applyNumberFormat="1" applyFont="1" applyFill="1" applyBorder="1" applyAlignment="1">
      <alignment horizontal="center"/>
    </xf>
    <xf numFmtId="167" fontId="63" fillId="3" borderId="0" xfId="1" applyNumberFormat="1" applyFont="1" applyFill="1" applyBorder="1"/>
    <xf numFmtId="0" fontId="32" fillId="0" borderId="15" xfId="6" applyFont="1" applyBorder="1"/>
    <xf numFmtId="44" fontId="41" fillId="6" borderId="0" xfId="4" applyNumberFormat="1" applyFont="1" applyFill="1" applyBorder="1"/>
    <xf numFmtId="0" fontId="76" fillId="0" borderId="0" xfId="2" applyFont="1" applyBorder="1" applyAlignment="1"/>
    <xf numFmtId="0" fontId="32" fillId="3" borderId="15" xfId="6" applyFont="1" applyFill="1" applyBorder="1" applyAlignment="1"/>
    <xf numFmtId="0" fontId="26" fillId="4" borderId="15" xfId="6" applyFont="1" applyFill="1" applyBorder="1" applyAlignment="1">
      <alignment horizontal="center" wrapText="1"/>
    </xf>
    <xf numFmtId="43" fontId="32" fillId="0" borderId="15" xfId="6" applyNumberFormat="1" applyFont="1" applyBorder="1"/>
    <xf numFmtId="164" fontId="78" fillId="0" borderId="15" xfId="5" applyNumberFormat="1" applyFont="1" applyBorder="1"/>
    <xf numFmtId="43" fontId="32" fillId="0" borderId="15" xfId="3" applyFont="1" applyBorder="1"/>
    <xf numFmtId="0" fontId="26" fillId="0" borderId="15" xfId="6" applyFont="1" applyFill="1" applyBorder="1"/>
    <xf numFmtId="44" fontId="26" fillId="0" borderId="15" xfId="4" applyFont="1" applyFill="1" applyBorder="1"/>
    <xf numFmtId="9" fontId="79" fillId="0" borderId="15" xfId="4" applyNumberFormat="1" applyFont="1" applyFill="1" applyBorder="1"/>
    <xf numFmtId="0" fontId="22" fillId="4" borderId="16" xfId="0" applyFont="1" applyFill="1" applyBorder="1" applyAlignment="1">
      <alignment horizontal="left"/>
    </xf>
    <xf numFmtId="0" fontId="22" fillId="4" borderId="19" xfId="0" applyFont="1" applyFill="1" applyBorder="1"/>
    <xf numFmtId="0" fontId="22" fillId="4" borderId="16" xfId="0" applyFont="1" applyFill="1" applyBorder="1" applyAlignment="1">
      <alignment horizontal="left" vertical="center"/>
    </xf>
    <xf numFmtId="0" fontId="22" fillId="0" borderId="16" xfId="0" applyFont="1" applyBorder="1" applyAlignment="1">
      <alignment horizontal="centerContinuous"/>
    </xf>
    <xf numFmtId="0" fontId="22" fillId="0" borderId="17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9" fillId="0" borderId="22" xfId="0" applyFont="1" applyFill="1" applyBorder="1" applyAlignment="1">
      <alignment horizontal="center"/>
    </xf>
    <xf numFmtId="0" fontId="29" fillId="0" borderId="24" xfId="0" applyFont="1" applyFill="1" applyBorder="1" applyAlignment="1">
      <alignment horizontal="center"/>
    </xf>
    <xf numFmtId="0" fontId="29" fillId="0" borderId="23" xfId="0" applyFont="1" applyFill="1" applyBorder="1" applyAlignment="1">
      <alignment horizontal="center"/>
    </xf>
    <xf numFmtId="0" fontId="14" fillId="0" borderId="22" xfId="0" applyFont="1" applyBorder="1"/>
    <xf numFmtId="0" fontId="22" fillId="7" borderId="21" xfId="0" applyFont="1" applyFill="1" applyBorder="1"/>
    <xf numFmtId="0" fontId="27" fillId="0" borderId="21" xfId="0" applyFont="1" applyFill="1" applyBorder="1" applyAlignment="1">
      <alignment horizontal="center"/>
    </xf>
    <xf numFmtId="0" fontId="22" fillId="3" borderId="20" xfId="0" applyFont="1" applyFill="1" applyBorder="1"/>
    <xf numFmtId="0" fontId="22" fillId="3" borderId="22" xfId="0" applyFont="1" applyFill="1" applyBorder="1"/>
    <xf numFmtId="0" fontId="61" fillId="3" borderId="20" xfId="0" applyFont="1" applyFill="1" applyBorder="1"/>
    <xf numFmtId="0" fontId="22" fillId="3" borderId="21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/>
    </xf>
    <xf numFmtId="9" fontId="22" fillId="7" borderId="21" xfId="5" applyFont="1" applyFill="1" applyBorder="1"/>
    <xf numFmtId="44" fontId="22" fillId="7" borderId="21" xfId="4" applyFont="1" applyFill="1" applyBorder="1"/>
    <xf numFmtId="0" fontId="22" fillId="7" borderId="21" xfId="5" applyNumberFormat="1" applyFont="1" applyFill="1" applyBorder="1"/>
    <xf numFmtId="14" fontId="22" fillId="7" borderId="21" xfId="0" applyNumberFormat="1" applyFont="1" applyFill="1" applyBorder="1"/>
    <xf numFmtId="0" fontId="22" fillId="7" borderId="21" xfId="4" applyNumberFormat="1" applyFont="1" applyFill="1" applyBorder="1"/>
    <xf numFmtId="0" fontId="22" fillId="7" borderId="21" xfId="0" applyNumberFormat="1" applyFont="1" applyFill="1" applyBorder="1"/>
    <xf numFmtId="0" fontId="32" fillId="4" borderId="19" xfId="6" applyFont="1" applyFill="1" applyBorder="1"/>
    <xf numFmtId="0" fontId="22" fillId="0" borderId="0" xfId="0" applyFont="1" applyFill="1" applyBorder="1"/>
    <xf numFmtId="9" fontId="22" fillId="0" borderId="0" xfId="5" applyFont="1" applyFill="1" applyBorder="1"/>
    <xf numFmtId="44" fontId="22" fillId="0" borderId="0" xfId="4" applyFont="1" applyFill="1" applyBorder="1"/>
    <xf numFmtId="0" fontId="22" fillId="0" borderId="0" xfId="5" applyNumberFormat="1" applyFont="1" applyFill="1" applyBorder="1"/>
    <xf numFmtId="0" fontId="22" fillId="0" borderId="0" xfId="0" applyNumberFormat="1" applyFont="1" applyFill="1" applyBorder="1"/>
    <xf numFmtId="0" fontId="22" fillId="0" borderId="0" xfId="4" applyNumberFormat="1" applyFont="1" applyFill="1" applyBorder="1"/>
    <xf numFmtId="0" fontId="29" fillId="0" borderId="23" xfId="0" applyFont="1" applyFill="1" applyBorder="1" applyAlignment="1">
      <alignment horizontal="left"/>
    </xf>
    <xf numFmtId="9" fontId="31" fillId="2" borderId="0" xfId="0" applyNumberFormat="1" applyFont="1" applyFill="1"/>
    <xf numFmtId="9" fontId="0" fillId="0" borderId="0" xfId="0" applyNumberFormat="1"/>
    <xf numFmtId="9" fontId="24" fillId="5" borderId="0" xfId="6" applyNumberFormat="1" applyFont="1" applyFill="1"/>
    <xf numFmtId="0" fontId="22" fillId="0" borderId="7" xfId="0" quotePrefix="1" applyFont="1" applyBorder="1" applyAlignment="1">
      <alignment horizontal="centerContinuous"/>
    </xf>
    <xf numFmtId="0" fontId="22" fillId="0" borderId="8" xfId="0" applyFont="1" applyBorder="1" applyAlignment="1">
      <alignment horizontal="centerContinuous"/>
    </xf>
    <xf numFmtId="0" fontId="22" fillId="0" borderId="9" xfId="0" applyFont="1" applyBorder="1" applyAlignment="1">
      <alignment horizontal="centerContinuous"/>
    </xf>
    <xf numFmtId="0" fontId="34" fillId="3" borderId="0" xfId="0" applyFont="1" applyFill="1" applyBorder="1" applyAlignment="1">
      <alignment horizontal="left" vertical="center" wrapText="1"/>
    </xf>
    <xf numFmtId="0" fontId="41" fillId="6" borderId="0" xfId="4" applyNumberFormat="1" applyFont="1" applyFill="1" applyBorder="1"/>
    <xf numFmtId="9" fontId="0" fillId="2" borderId="0" xfId="5" applyFont="1" applyFill="1"/>
    <xf numFmtId="9" fontId="0" fillId="3" borderId="0" xfId="5" applyFont="1" applyFill="1"/>
    <xf numFmtId="9" fontId="26" fillId="3" borderId="1" xfId="5" applyFont="1" applyFill="1" applyBorder="1"/>
    <xf numFmtId="9" fontId="26" fillId="3" borderId="2" xfId="5" applyFont="1" applyFill="1" applyBorder="1"/>
    <xf numFmtId="9" fontId="44" fillId="3" borderId="1" xfId="5" applyFont="1" applyFill="1" applyBorder="1"/>
    <xf numFmtId="9" fontId="44" fillId="3" borderId="2" xfId="5" applyFont="1" applyFill="1" applyBorder="1"/>
    <xf numFmtId="9" fontId="26" fillId="3" borderId="0" xfId="5" applyFont="1" applyFill="1"/>
    <xf numFmtId="9" fontId="40" fillId="2" borderId="0" xfId="5" applyFont="1" applyFill="1" applyBorder="1"/>
    <xf numFmtId="9" fontId="42" fillId="3" borderId="0" xfId="5" applyFont="1" applyFill="1"/>
    <xf numFmtId="9" fontId="32" fillId="3" borderId="13" xfId="5" applyFont="1" applyFill="1" applyBorder="1"/>
    <xf numFmtId="9" fontId="41" fillId="6" borderId="0" xfId="5" applyFont="1" applyFill="1" applyBorder="1"/>
    <xf numFmtId="9" fontId="43" fillId="3" borderId="0" xfId="5" applyFont="1" applyFill="1"/>
    <xf numFmtId="9" fontId="24" fillId="5" borderId="0" xfId="5" applyFont="1" applyFill="1"/>
    <xf numFmtId="9" fontId="0" fillId="0" borderId="0" xfId="5" applyFont="1"/>
    <xf numFmtId="0" fontId="26" fillId="4" borderId="16" xfId="6" applyFont="1" applyFill="1" applyBorder="1" applyAlignment="1"/>
    <xf numFmtId="0" fontId="26" fillId="4" borderId="16" xfId="6" applyFont="1" applyFill="1" applyBorder="1" applyAlignment="1">
      <alignment horizontal="center" wrapText="1"/>
    </xf>
    <xf numFmtId="9" fontId="25" fillId="3" borderId="0" xfId="0" applyNumberFormat="1" applyFont="1" applyFill="1"/>
    <xf numFmtId="0" fontId="39" fillId="3" borderId="0" xfId="6" applyFont="1" applyFill="1" applyBorder="1"/>
    <xf numFmtId="0" fontId="48" fillId="3" borderId="0" xfId="6" applyFont="1" applyFill="1" applyBorder="1"/>
    <xf numFmtId="9" fontId="57" fillId="3" borderId="0" xfId="5" applyNumberFormat="1" applyFont="1" applyFill="1" applyAlignment="1">
      <alignment horizontal="right"/>
    </xf>
    <xf numFmtId="0" fontId="50" fillId="3" borderId="0" xfId="6" applyFont="1" applyFill="1" applyBorder="1"/>
    <xf numFmtId="0" fontId="48" fillId="3" borderId="0" xfId="0" applyFont="1" applyFill="1"/>
    <xf numFmtId="9" fontId="48" fillId="3" borderId="0" xfId="5" applyNumberFormat="1" applyFont="1" applyFill="1" applyAlignment="1">
      <alignment horizontal="right"/>
    </xf>
    <xf numFmtId="0" fontId="58" fillId="3" borderId="0" xfId="6" applyFont="1" applyFill="1" applyAlignment="1">
      <alignment horizontal="center"/>
    </xf>
    <xf numFmtId="0" fontId="48" fillId="3" borderId="0" xfId="6" applyFont="1" applyFill="1"/>
    <xf numFmtId="0" fontId="48" fillId="3" borderId="0" xfId="6" applyFont="1" applyFill="1" applyAlignment="1">
      <alignment horizontal="right"/>
    </xf>
    <xf numFmtId="0" fontId="38" fillId="3" borderId="0" xfId="6" applyFont="1" applyFill="1" applyBorder="1"/>
    <xf numFmtId="0" fontId="38" fillId="3" borderId="0" xfId="6" applyFont="1" applyFill="1" applyBorder="1" applyAlignment="1"/>
    <xf numFmtId="0" fontId="80" fillId="3" borderId="0" xfId="6" applyFont="1" applyFill="1" applyAlignment="1">
      <alignment horizontal="left" indent="1"/>
    </xf>
    <xf numFmtId="43" fontId="80" fillId="3" borderId="0" xfId="3" applyFont="1" applyFill="1" applyAlignment="1">
      <alignment horizontal="right"/>
    </xf>
    <xf numFmtId="0" fontId="80" fillId="3" borderId="0" xfId="6" applyFont="1" applyFill="1"/>
    <xf numFmtId="9" fontId="80" fillId="3" borderId="0" xfId="5" applyNumberFormat="1" applyFont="1" applyFill="1" applyAlignment="1"/>
    <xf numFmtId="44" fontId="48" fillId="3" borderId="0" xfId="3" applyNumberFormat="1" applyFont="1" applyFill="1"/>
    <xf numFmtId="43" fontId="48" fillId="3" borderId="0" xfId="3" applyFont="1" applyFill="1"/>
    <xf numFmtId="44" fontId="49" fillId="3" borderId="0" xfId="4" applyFont="1" applyFill="1" applyBorder="1"/>
    <xf numFmtId="0" fontId="39" fillId="3" borderId="0" xfId="6" applyFont="1" applyFill="1" applyBorder="1" applyAlignment="1">
      <alignment wrapText="1"/>
    </xf>
    <xf numFmtId="44" fontId="48" fillId="3" borderId="0" xfId="4" applyNumberFormat="1" applyFont="1" applyFill="1"/>
    <xf numFmtId="44" fontId="48" fillId="3" borderId="0" xfId="4" applyFont="1" applyFill="1"/>
    <xf numFmtId="0" fontId="80" fillId="3" borderId="0" xfId="6" applyFont="1" applyFill="1" applyAlignment="1">
      <alignment horizontal="left"/>
    </xf>
    <xf numFmtId="44" fontId="80" fillId="3" borderId="0" xfId="6" applyNumberFormat="1" applyFont="1" applyFill="1"/>
    <xf numFmtId="9" fontId="80" fillId="3" borderId="0" xfId="5" applyNumberFormat="1" applyFont="1" applyFill="1" applyAlignment="1">
      <alignment horizontal="right"/>
    </xf>
    <xf numFmtId="0" fontId="80" fillId="3" borderId="0" xfId="6" applyFont="1" applyFill="1" applyAlignment="1">
      <alignment horizontal="left" wrapText="1" indent="2"/>
    </xf>
    <xf numFmtId="43" fontId="80" fillId="3" borderId="0" xfId="3" applyFont="1" applyFill="1"/>
    <xf numFmtId="43" fontId="80" fillId="3" borderId="0" xfId="3" applyFont="1" applyFill="1" applyAlignment="1">
      <alignment vertical="center"/>
    </xf>
    <xf numFmtId="44" fontId="81" fillId="3" borderId="0" xfId="4" applyFont="1" applyFill="1" applyBorder="1" applyAlignment="1">
      <alignment vertical="center"/>
    </xf>
    <xf numFmtId="0" fontId="39" fillId="3" borderId="0" xfId="0" applyFont="1" applyFill="1"/>
    <xf numFmtId="44" fontId="58" fillId="3" borderId="0" xfId="4" applyNumberFormat="1" applyFont="1" applyFill="1" applyAlignment="1">
      <alignment vertical="center"/>
    </xf>
    <xf numFmtId="44" fontId="57" fillId="3" borderId="0" xfId="10" applyNumberFormat="1" applyFont="1" applyFill="1"/>
    <xf numFmtId="44" fontId="58" fillId="3" borderId="0" xfId="4" applyFont="1" applyFill="1" applyAlignment="1">
      <alignment vertical="center"/>
    </xf>
    <xf numFmtId="43" fontId="58" fillId="3" borderId="0" xfId="3" applyFont="1" applyFill="1"/>
    <xf numFmtId="9" fontId="58" fillId="3" borderId="0" xfId="4" applyNumberFormat="1" applyFont="1" applyFill="1" applyAlignment="1">
      <alignment vertical="center"/>
    </xf>
    <xf numFmtId="0" fontId="77" fillId="3" borderId="0" xfId="0" applyFont="1" applyFill="1"/>
    <xf numFmtId="9" fontId="55" fillId="3" borderId="0" xfId="0" applyNumberFormat="1" applyFont="1" applyFill="1"/>
    <xf numFmtId="0" fontId="24" fillId="3" borderId="0" xfId="0" applyFont="1" applyFill="1"/>
    <xf numFmtId="9" fontId="0" fillId="3" borderId="0" xfId="0" applyNumberFormat="1" applyFill="1"/>
    <xf numFmtId="0" fontId="83" fillId="3" borderId="0" xfId="6" applyFont="1" applyFill="1" applyAlignment="1">
      <alignment horizontal="left" wrapText="1" indent="3"/>
    </xf>
    <xf numFmtId="0" fontId="84" fillId="3" borderId="0" xfId="6" applyFont="1" applyFill="1"/>
    <xf numFmtId="0" fontId="85" fillId="3" borderId="0" xfId="6" applyFont="1" applyFill="1" applyBorder="1" applyAlignment="1"/>
    <xf numFmtId="0" fontId="86" fillId="3" borderId="0" xfId="6" applyFont="1" applyFill="1" applyAlignment="1">
      <alignment horizontal="left" wrapText="1" indent="2"/>
    </xf>
    <xf numFmtId="44" fontId="87" fillId="3" borderId="0" xfId="4" applyNumberFormat="1" applyFont="1" applyFill="1" applyBorder="1"/>
    <xf numFmtId="0" fontId="88" fillId="0" borderId="0" xfId="0" applyFont="1"/>
    <xf numFmtId="43" fontId="87" fillId="3" borderId="0" xfId="3" applyFont="1" applyFill="1"/>
    <xf numFmtId="43" fontId="86" fillId="3" borderId="0" xfId="3" applyFont="1" applyFill="1" applyAlignment="1">
      <alignment vertical="center"/>
    </xf>
    <xf numFmtId="44" fontId="58" fillId="3" borderId="0" xfId="4" applyNumberFormat="1" applyFont="1" applyFill="1" applyBorder="1" applyAlignment="1">
      <alignment vertical="center"/>
    </xf>
    <xf numFmtId="43" fontId="86" fillId="3" borderId="0" xfId="3" applyFont="1" applyFill="1"/>
    <xf numFmtId="44" fontId="57" fillId="3" borderId="0" xfId="4" applyFont="1" applyFill="1"/>
    <xf numFmtId="43" fontId="84" fillId="3" borderId="0" xfId="3" applyFont="1" applyFill="1" applyBorder="1"/>
    <xf numFmtId="44" fontId="57" fillId="3" borderId="8" xfId="3" applyNumberFormat="1" applyFont="1" applyFill="1" applyBorder="1" applyAlignment="1">
      <alignment vertical="center"/>
    </xf>
    <xf numFmtId="9" fontId="86" fillId="3" borderId="0" xfId="5" applyNumberFormat="1" applyFont="1" applyFill="1" applyAlignment="1">
      <alignment horizontal="right"/>
    </xf>
    <xf numFmtId="0" fontId="22" fillId="0" borderId="16" xfId="0" quotePrefix="1" applyFont="1" applyBorder="1" applyAlignment="1">
      <alignment horizontal="centerContinuous"/>
    </xf>
    <xf numFmtId="0" fontId="22" fillId="4" borderId="16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/>
    <xf numFmtId="44" fontId="2" fillId="3" borderId="1" xfId="1" applyNumberFormat="1" applyFill="1" applyBorder="1"/>
    <xf numFmtId="0" fontId="81" fillId="3" borderId="0" xfId="6" applyFont="1" applyFill="1" applyAlignment="1">
      <alignment horizontal="left" wrapText="1" indent="3"/>
    </xf>
    <xf numFmtId="0" fontId="39" fillId="0" borderId="0" xfId="0" applyFont="1" applyFill="1"/>
    <xf numFmtId="0" fontId="88" fillId="0" borderId="0" xfId="0" applyFont="1" applyFill="1"/>
    <xf numFmtId="0" fontId="37" fillId="0" borderId="0" xfId="0" applyFont="1" applyFill="1"/>
    <xf numFmtId="0" fontId="21" fillId="0" borderId="0" xfId="0" applyFont="1" applyFill="1"/>
    <xf numFmtId="0" fontId="48" fillId="0" borderId="0" xfId="0" applyFont="1"/>
    <xf numFmtId="0" fontId="48" fillId="0" borderId="0" xfId="0" applyFont="1" applyFill="1"/>
    <xf numFmtId="0" fontId="90" fillId="3" borderId="0" xfId="0" applyFont="1" applyFill="1" applyAlignment="1"/>
    <xf numFmtId="0" fontId="89" fillId="3" borderId="0" xfId="0" applyFont="1" applyFill="1" applyAlignment="1"/>
    <xf numFmtId="0" fontId="91" fillId="3" borderId="0" xfId="0" applyFont="1" applyFill="1" applyAlignment="1"/>
    <xf numFmtId="0" fontId="92" fillId="3" borderId="0" xfId="0" applyFont="1" applyFill="1"/>
    <xf numFmtId="0" fontId="93" fillId="3" borderId="0" xfId="0" applyFont="1" applyFill="1"/>
    <xf numFmtId="0" fontId="93" fillId="3" borderId="0" xfId="0" applyFont="1" applyFill="1" applyAlignment="1">
      <alignment horizontal="left"/>
    </xf>
    <xf numFmtId="0" fontId="92" fillId="0" borderId="0" xfId="0" applyFont="1"/>
    <xf numFmtId="0" fontId="88" fillId="3" borderId="0" xfId="0" applyFont="1" applyFill="1"/>
    <xf numFmtId="0" fontId="93" fillId="3" borderId="0" xfId="0" applyFont="1" applyFill="1" applyBorder="1"/>
    <xf numFmtId="0" fontId="93" fillId="3" borderId="0" xfId="0" applyFont="1" applyFill="1" applyAlignment="1">
      <alignment vertical="top"/>
    </xf>
    <xf numFmtId="0" fontId="93" fillId="3" borderId="0" xfId="0" applyFont="1" applyFill="1" applyAlignment="1">
      <alignment horizontal="left" vertical="top" wrapText="1"/>
    </xf>
    <xf numFmtId="0" fontId="93" fillId="3" borderId="0" xfId="0" applyFont="1" applyFill="1" applyAlignment="1">
      <alignment horizontal="left" indent="5"/>
    </xf>
    <xf numFmtId="0" fontId="93" fillId="3" borderId="0" xfId="0" applyFont="1" applyFill="1" applyAlignment="1">
      <alignment vertical="top" wrapText="1"/>
    </xf>
    <xf numFmtId="0" fontId="93" fillId="3" borderId="0" xfId="0" applyFont="1" applyFill="1" applyAlignment="1">
      <alignment horizontal="left" vertical="top"/>
    </xf>
    <xf numFmtId="0" fontId="88" fillId="3" borderId="0" xfId="0" applyFont="1" applyFill="1" applyBorder="1"/>
    <xf numFmtId="0" fontId="93" fillId="3" borderId="0" xfId="0" applyFont="1" applyFill="1" applyAlignment="1">
      <alignment horizontal="center"/>
    </xf>
    <xf numFmtId="0" fontId="94" fillId="3" borderId="0" xfId="0" applyFont="1" applyFill="1"/>
    <xf numFmtId="0" fontId="94" fillId="0" borderId="0" xfId="0" applyFont="1"/>
    <xf numFmtId="0" fontId="2" fillId="3" borderId="7" xfId="0" applyFont="1" applyFill="1" applyBorder="1" applyAlignment="1">
      <alignment horizontal="centerContinuous" vertical="center"/>
    </xf>
    <xf numFmtId="0" fontId="2" fillId="3" borderId="8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/>
    <xf numFmtId="44" fontId="2" fillId="3" borderId="15" xfId="4" applyFont="1" applyFill="1" applyBorder="1" applyAlignment="1">
      <alignment horizontal="left"/>
    </xf>
    <xf numFmtId="0" fontId="95" fillId="3" borderId="0" xfId="0" applyFont="1" applyFill="1" applyAlignment="1">
      <alignment horizontal="left"/>
    </xf>
    <xf numFmtId="0" fontId="93" fillId="3" borderId="0" xfId="0" applyFont="1" applyFill="1" applyBorder="1" applyAlignment="1">
      <alignment horizontal="left"/>
    </xf>
    <xf numFmtId="0" fontId="93" fillId="3" borderId="0" xfId="0" applyFont="1" applyFill="1" applyAlignment="1">
      <alignment horizontal="left" wrapText="1"/>
    </xf>
    <xf numFmtId="44" fontId="93" fillId="3" borderId="0" xfId="4" applyFont="1" applyFill="1" applyBorder="1" applyAlignment="1">
      <alignment horizontal="left"/>
    </xf>
    <xf numFmtId="0" fontId="94" fillId="3" borderId="0" xfId="0" applyFont="1" applyFill="1" applyBorder="1"/>
    <xf numFmtId="44" fontId="93" fillId="3" borderId="0" xfId="0" applyNumberFormat="1" applyFont="1" applyFill="1" applyBorder="1" applyAlignment="1">
      <alignment horizontal="left"/>
    </xf>
    <xf numFmtId="44" fontId="93" fillId="3" borderId="0" xfId="0" applyNumberFormat="1" applyFont="1" applyFill="1" applyAlignment="1">
      <alignment horizontal="left"/>
    </xf>
    <xf numFmtId="0" fontId="96" fillId="3" borderId="0" xfId="0" applyFont="1" applyFill="1" applyAlignment="1">
      <alignment horizontal="left"/>
    </xf>
    <xf numFmtId="0" fontId="96" fillId="0" borderId="13" xfId="0" applyFont="1" applyBorder="1" applyAlignment="1"/>
    <xf numFmtId="0" fontId="90" fillId="3" borderId="13" xfId="0" applyFont="1" applyFill="1" applyBorder="1"/>
    <xf numFmtId="0" fontId="97" fillId="3" borderId="13" xfId="0" applyFont="1" applyFill="1" applyBorder="1"/>
    <xf numFmtId="0" fontId="97" fillId="3" borderId="0" xfId="0" applyFont="1" applyFill="1"/>
    <xf numFmtId="0" fontId="88" fillId="0" borderId="13" xfId="0" applyFont="1" applyBorder="1" applyAlignment="1"/>
    <xf numFmtId="0" fontId="91" fillId="3" borderId="13" xfId="0" applyFont="1" applyFill="1" applyBorder="1"/>
    <xf numFmtId="0" fontId="98" fillId="3" borderId="13" xfId="0" applyFont="1" applyFill="1" applyBorder="1"/>
    <xf numFmtId="0" fontId="88" fillId="0" borderId="0" xfId="0" applyFont="1" applyAlignment="1"/>
    <xf numFmtId="0" fontId="91" fillId="3" borderId="0" xfId="0" applyFont="1" applyFill="1"/>
    <xf numFmtId="0" fontId="98" fillId="3" borderId="0" xfId="0" applyFont="1" applyFill="1"/>
    <xf numFmtId="0" fontId="90" fillId="3" borderId="0" xfId="0" quotePrefix="1" applyFont="1" applyFill="1" applyAlignment="1">
      <alignment horizontal="right"/>
    </xf>
    <xf numFmtId="0" fontId="90" fillId="3" borderId="0" xfId="0" applyFont="1" applyFill="1"/>
    <xf numFmtId="0" fontId="91" fillId="3" borderId="0" xfId="0" quotePrefix="1" applyFont="1" applyFill="1" applyAlignment="1">
      <alignment horizontal="right"/>
    </xf>
    <xf numFmtId="0" fontId="92" fillId="3" borderId="7" xfId="0" applyFont="1" applyFill="1" applyBorder="1"/>
    <xf numFmtId="0" fontId="92" fillId="3" borderId="8" xfId="0" applyFont="1" applyFill="1" applyBorder="1"/>
    <xf numFmtId="0" fontId="92" fillId="3" borderId="9" xfId="0" applyFont="1" applyFill="1" applyBorder="1"/>
    <xf numFmtId="0" fontId="96" fillId="0" borderId="12" xfId="0" applyFont="1" applyBorder="1" applyAlignment="1">
      <alignment horizontal="left" indent="1"/>
    </xf>
    <xf numFmtId="0" fontId="90" fillId="3" borderId="13" xfId="0" applyFont="1" applyFill="1" applyBorder="1" applyAlignment="1">
      <alignment horizontal="left" indent="1"/>
    </xf>
    <xf numFmtId="0" fontId="97" fillId="3" borderId="13" xfId="0" applyFont="1" applyFill="1" applyBorder="1" applyAlignment="1">
      <alignment horizontal="left" indent="1"/>
    </xf>
    <xf numFmtId="0" fontId="97" fillId="3" borderId="0" xfId="0" applyFont="1" applyFill="1" applyBorder="1" applyAlignment="1">
      <alignment horizontal="left" indent="1"/>
    </xf>
    <xf numFmtId="0" fontId="88" fillId="0" borderId="13" xfId="0" applyFont="1" applyBorder="1" applyAlignment="1">
      <alignment horizontal="left" indent="1"/>
    </xf>
    <xf numFmtId="0" fontId="91" fillId="3" borderId="13" xfId="0" applyFont="1" applyFill="1" applyBorder="1" applyAlignment="1">
      <alignment horizontal="left" indent="1"/>
    </xf>
    <xf numFmtId="0" fontId="98" fillId="3" borderId="13" xfId="0" applyFont="1" applyFill="1" applyBorder="1" applyAlignment="1">
      <alignment horizontal="left" indent="1"/>
    </xf>
    <xf numFmtId="0" fontId="92" fillId="3" borderId="0" xfId="0" applyFont="1" applyFill="1" applyBorder="1" applyAlignment="1">
      <alignment horizontal="left" indent="1"/>
    </xf>
    <xf numFmtId="0" fontId="88" fillId="0" borderId="14" xfId="0" applyFont="1" applyBorder="1" applyAlignment="1">
      <alignment horizontal="left" indent="1"/>
    </xf>
    <xf numFmtId="0" fontId="88" fillId="0" borderId="12" xfId="0" applyFont="1" applyBorder="1" applyAlignment="1">
      <alignment horizontal="left" indent="1"/>
    </xf>
    <xf numFmtId="0" fontId="92" fillId="3" borderId="13" xfId="0" applyFont="1" applyFill="1" applyBorder="1" applyAlignment="1">
      <alignment horizontal="left" indent="1"/>
    </xf>
    <xf numFmtId="0" fontId="61" fillId="3" borderId="15" xfId="0" applyFont="1" applyFill="1" applyBorder="1" applyAlignment="1">
      <alignment horizontal="center" vertical="center" wrapText="1"/>
    </xf>
    <xf numFmtId="0" fontId="85" fillId="3" borderId="0" xfId="0" applyFont="1" applyFill="1" applyBorder="1" applyAlignment="1">
      <alignment horizontal="left" wrapText="1"/>
    </xf>
    <xf numFmtId="0" fontId="92" fillId="0" borderId="0" xfId="0" applyFont="1" applyFill="1"/>
    <xf numFmtId="0" fontId="99" fillId="3" borderId="15" xfId="0" applyFont="1" applyFill="1" applyBorder="1" applyAlignment="1">
      <alignment horizontal="left" vertical="center" wrapText="1"/>
    </xf>
    <xf numFmtId="44" fontId="99" fillId="3" borderId="15" xfId="4" applyFont="1" applyFill="1" applyBorder="1" applyAlignment="1">
      <alignment horizontal="center" vertical="center" wrapText="1"/>
    </xf>
    <xf numFmtId="44" fontId="96" fillId="3" borderId="0" xfId="4" applyFont="1" applyFill="1" applyBorder="1" applyAlignment="1">
      <alignment horizontal="center" vertical="center" wrapText="1"/>
    </xf>
    <xf numFmtId="0" fontId="101" fillId="0" borderId="0" xfId="6" applyFont="1"/>
    <xf numFmtId="0" fontId="101" fillId="0" borderId="0" xfId="6" applyFont="1" applyFill="1" applyBorder="1" applyAlignment="1">
      <alignment wrapText="1"/>
    </xf>
    <xf numFmtId="0" fontId="101" fillId="0" borderId="0" xfId="6" applyFont="1" applyFill="1"/>
    <xf numFmtId="0" fontId="101" fillId="0" borderId="0" xfId="0" applyFont="1" applyFill="1"/>
    <xf numFmtId="43" fontId="101" fillId="0" borderId="0" xfId="7" applyFont="1" applyFill="1" applyBorder="1"/>
    <xf numFmtId="0" fontId="101" fillId="0" borderId="11" xfId="6" applyFont="1" applyFill="1" applyBorder="1"/>
    <xf numFmtId="0" fontId="101" fillId="0" borderId="0" xfId="6" applyFont="1" applyFill="1" applyBorder="1"/>
    <xf numFmtId="0" fontId="27" fillId="0" borderId="0" xfId="6" applyFont="1" applyFill="1" applyBorder="1"/>
    <xf numFmtId="44" fontId="27" fillId="0" borderId="0" xfId="4" applyFont="1" applyFill="1" applyBorder="1"/>
    <xf numFmtId="9" fontId="102" fillId="0" borderId="0" xfId="4" applyNumberFormat="1" applyFont="1" applyFill="1" applyBorder="1"/>
    <xf numFmtId="0" fontId="101" fillId="0" borderId="0" xfId="0" applyFont="1" applyFill="1" applyBorder="1"/>
    <xf numFmtId="0" fontId="88" fillId="3" borderId="0" xfId="6" applyFont="1" applyFill="1" applyBorder="1"/>
    <xf numFmtId="0" fontId="86" fillId="3" borderId="0" xfId="6" applyFont="1" applyFill="1" applyBorder="1"/>
    <xf numFmtId="0" fontId="87" fillId="3" borderId="0" xfId="6" applyFont="1" applyFill="1" applyBorder="1" applyAlignment="1">
      <alignment horizontal="center"/>
    </xf>
    <xf numFmtId="0" fontId="86" fillId="3" borderId="0" xfId="0" applyFont="1" applyFill="1"/>
    <xf numFmtId="0" fontId="86" fillId="3" borderId="0" xfId="6" applyFont="1" applyFill="1"/>
    <xf numFmtId="0" fontId="86" fillId="3" borderId="0" xfId="6" applyFont="1" applyFill="1" applyAlignment="1">
      <alignment horizontal="center"/>
    </xf>
    <xf numFmtId="0" fontId="85" fillId="3" borderId="0" xfId="6" applyFont="1" applyFill="1" applyBorder="1" applyAlignment="1">
      <alignment horizontal="left" indent="3"/>
    </xf>
    <xf numFmtId="0" fontId="87" fillId="3" borderId="0" xfId="6" applyFont="1" applyFill="1" applyAlignment="1">
      <alignment horizontal="left" indent="3"/>
    </xf>
    <xf numFmtId="3" fontId="87" fillId="3" borderId="0" xfId="6" applyNumberFormat="1" applyFont="1" applyFill="1" applyAlignment="1">
      <alignment horizontal="center"/>
    </xf>
    <xf numFmtId="0" fontId="87" fillId="3" borderId="0" xfId="6" applyFont="1" applyFill="1" applyAlignment="1">
      <alignment horizontal="center"/>
    </xf>
    <xf numFmtId="0" fontId="87" fillId="3" borderId="0" xfId="6" applyFont="1" applyFill="1"/>
    <xf numFmtId="9" fontId="87" fillId="3" borderId="0" xfId="5" applyNumberFormat="1" applyFont="1" applyFill="1" applyAlignment="1">
      <alignment horizontal="right"/>
    </xf>
    <xf numFmtId="0" fontId="88" fillId="0" borderId="0" xfId="0" applyFont="1" applyFill="1" applyBorder="1"/>
    <xf numFmtId="0" fontId="86" fillId="3" borderId="0" xfId="6" applyFont="1" applyFill="1" applyAlignment="1">
      <alignment horizontal="right"/>
    </xf>
    <xf numFmtId="43" fontId="86" fillId="3" borderId="0" xfId="3" applyFont="1" applyFill="1" applyAlignment="1">
      <alignment horizontal="right"/>
    </xf>
    <xf numFmtId="43" fontId="86" fillId="3" borderId="0" xfId="3" applyFont="1" applyFill="1" applyBorder="1"/>
    <xf numFmtId="0" fontId="88" fillId="3" borderId="0" xfId="6" applyFont="1" applyFill="1" applyBorder="1" applyAlignment="1"/>
    <xf numFmtId="0" fontId="86" fillId="3" borderId="0" xfId="6" applyFont="1" applyFill="1" applyAlignment="1">
      <alignment horizontal="left" indent="1"/>
    </xf>
    <xf numFmtId="9" fontId="86" fillId="3" borderId="0" xfId="5" applyNumberFormat="1" applyFont="1" applyFill="1" applyAlignment="1"/>
    <xf numFmtId="44" fontId="87" fillId="3" borderId="0" xfId="4" applyNumberFormat="1" applyFont="1" applyFill="1"/>
    <xf numFmtId="44" fontId="87" fillId="3" borderId="8" xfId="4" applyNumberFormat="1" applyFont="1" applyFill="1" applyBorder="1"/>
    <xf numFmtId="0" fontId="85" fillId="3" borderId="0" xfId="6" applyFont="1" applyFill="1" applyBorder="1"/>
    <xf numFmtId="44" fontId="86" fillId="3" borderId="0" xfId="3" applyNumberFormat="1" applyFont="1" applyFill="1"/>
    <xf numFmtId="0" fontId="85" fillId="3" borderId="0" xfId="6" applyFont="1" applyFill="1" applyBorder="1" applyAlignment="1">
      <alignment horizontal="left"/>
    </xf>
    <xf numFmtId="44" fontId="87" fillId="3" borderId="0" xfId="4" applyFont="1" applyFill="1"/>
    <xf numFmtId="44" fontId="87" fillId="3" borderId="0" xfId="4" applyFont="1" applyFill="1" applyBorder="1"/>
    <xf numFmtId="44" fontId="87" fillId="3" borderId="0" xfId="4" applyFont="1" applyFill="1" applyAlignment="1">
      <alignment vertical="center"/>
    </xf>
    <xf numFmtId="44" fontId="87" fillId="3" borderId="0" xfId="3" applyNumberFormat="1" applyFont="1" applyFill="1"/>
    <xf numFmtId="44" fontId="87" fillId="3" borderId="0" xfId="4" applyNumberFormat="1" applyFont="1" applyFill="1" applyAlignment="1">
      <alignment vertical="center"/>
    </xf>
    <xf numFmtId="44" fontId="87" fillId="3" borderId="35" xfId="4" applyNumberFormat="1" applyFont="1" applyFill="1" applyBorder="1" applyAlignment="1">
      <alignment vertical="center"/>
    </xf>
    <xf numFmtId="0" fontId="103" fillId="3" borderId="0" xfId="0" applyFont="1" applyFill="1"/>
    <xf numFmtId="44" fontId="81" fillId="3" borderId="0" xfId="4" applyFont="1" applyFill="1" applyAlignment="1">
      <alignment vertical="center"/>
    </xf>
    <xf numFmtId="44" fontId="80" fillId="3" borderId="0" xfId="4" applyFont="1" applyFill="1"/>
    <xf numFmtId="44" fontId="80" fillId="3" borderId="0" xfId="3" applyNumberFormat="1" applyFont="1" applyFill="1" applyAlignment="1">
      <alignment vertical="center"/>
    </xf>
    <xf numFmtId="44" fontId="81" fillId="3" borderId="0" xfId="4" applyNumberFormat="1" applyFont="1" applyFill="1" applyBorder="1" applyAlignment="1">
      <alignment vertical="center"/>
    </xf>
    <xf numFmtId="0" fontId="103" fillId="0" borderId="0" xfId="0" applyFont="1"/>
    <xf numFmtId="0" fontId="103" fillId="0" borderId="0" xfId="0" applyFont="1" applyFill="1"/>
    <xf numFmtId="0" fontId="32" fillId="3" borderId="0" xfId="0" applyFont="1" applyFill="1"/>
    <xf numFmtId="0" fontId="26" fillId="4" borderId="17" xfId="6" applyFont="1" applyFill="1" applyBorder="1" applyAlignment="1"/>
    <xf numFmtId="0" fontId="26" fillId="4" borderId="19" xfId="6" applyFont="1" applyFill="1" applyBorder="1" applyAlignment="1"/>
    <xf numFmtId="9" fontId="26" fillId="4" borderId="15" xfId="5" applyFont="1" applyFill="1" applyBorder="1" applyAlignment="1">
      <alignment horizontal="center" wrapText="1"/>
    </xf>
    <xf numFmtId="0" fontId="32" fillId="0" borderId="0" xfId="0" applyFont="1"/>
    <xf numFmtId="0" fontId="32" fillId="3" borderId="16" xfId="6" applyFont="1" applyFill="1" applyBorder="1" applyAlignment="1"/>
    <xf numFmtId="0" fontId="32" fillId="3" borderId="17" xfId="6" applyFont="1" applyFill="1" applyBorder="1" applyAlignment="1"/>
    <xf numFmtId="0" fontId="32" fillId="3" borderId="19" xfId="6" applyFont="1" applyFill="1" applyBorder="1" applyAlignment="1"/>
    <xf numFmtId="0" fontId="32" fillId="3" borderId="15" xfId="6" applyFont="1" applyFill="1" applyBorder="1" applyAlignment="1">
      <alignment horizontal="center"/>
    </xf>
    <xf numFmtId="9" fontId="32" fillId="3" borderId="15" xfId="5" applyFont="1" applyFill="1" applyBorder="1" applyAlignment="1">
      <alignment horizontal="center"/>
    </xf>
    <xf numFmtId="3" fontId="32" fillId="3" borderId="15" xfId="6" applyNumberFormat="1" applyFont="1" applyFill="1" applyBorder="1" applyAlignment="1">
      <alignment horizontal="center"/>
    </xf>
    <xf numFmtId="0" fontId="32" fillId="3" borderId="0" xfId="6" applyFont="1" applyFill="1" applyBorder="1"/>
    <xf numFmtId="9" fontId="32" fillId="3" borderId="0" xfId="5" applyFont="1" applyFill="1" applyBorder="1"/>
    <xf numFmtId="164" fontId="32" fillId="3" borderId="0" xfId="6" applyNumberFormat="1" applyFont="1" applyFill="1" applyBorder="1"/>
    <xf numFmtId="0" fontId="26" fillId="3" borderId="15" xfId="6" applyFont="1" applyFill="1" applyBorder="1"/>
    <xf numFmtId="0" fontId="32" fillId="3" borderId="15" xfId="6" applyFont="1" applyFill="1" applyBorder="1" applyAlignment="1">
      <alignment horizontal="center" wrapText="1"/>
    </xf>
    <xf numFmtId="10" fontId="32" fillId="3" borderId="15" xfId="6" applyNumberFormat="1" applyFont="1" applyFill="1" applyBorder="1" applyAlignment="1">
      <alignment horizontal="center" wrapText="1"/>
    </xf>
    <xf numFmtId="43" fontId="32" fillId="3" borderId="15" xfId="3" applyFont="1" applyFill="1" applyBorder="1"/>
    <xf numFmtId="9" fontId="32" fillId="3" borderId="15" xfId="5" applyFont="1" applyFill="1" applyBorder="1"/>
    <xf numFmtId="43" fontId="32" fillId="3" borderId="15" xfId="6" applyNumberFormat="1" applyFont="1" applyFill="1" applyBorder="1"/>
    <xf numFmtId="49" fontId="32" fillId="3" borderId="15" xfId="6" applyNumberFormat="1" applyFont="1" applyFill="1" applyBorder="1"/>
    <xf numFmtId="10" fontId="32" fillId="3" borderId="15" xfId="6" applyNumberFormat="1" applyFont="1" applyFill="1" applyBorder="1" applyAlignment="1">
      <alignment horizontal="center"/>
    </xf>
    <xf numFmtId="49" fontId="32" fillId="3" borderId="15" xfId="6" applyNumberFormat="1" applyFont="1" applyFill="1" applyBorder="1" applyAlignment="1">
      <alignment horizontal="center"/>
    </xf>
    <xf numFmtId="43" fontId="32" fillId="3" borderId="15" xfId="3" applyFont="1" applyFill="1" applyBorder="1" applyAlignment="1">
      <alignment horizontal="center"/>
    </xf>
    <xf numFmtId="0" fontId="26" fillId="4" borderId="19" xfId="6" applyFont="1" applyFill="1" applyBorder="1" applyAlignment="1">
      <alignment horizontal="right"/>
    </xf>
    <xf numFmtId="44" fontId="26" fillId="3" borderId="15" xfId="6" applyNumberFormat="1" applyFont="1" applyFill="1" applyBorder="1"/>
    <xf numFmtId="9" fontId="26" fillId="3" borderId="15" xfId="5" applyFont="1" applyFill="1" applyBorder="1"/>
    <xf numFmtId="44" fontId="26" fillId="4" borderId="15" xfId="6" applyNumberFormat="1" applyFont="1" applyFill="1" applyBorder="1"/>
    <xf numFmtId="9" fontId="26" fillId="4" borderId="15" xfId="5" applyFont="1" applyFill="1" applyBorder="1"/>
    <xf numFmtId="0" fontId="26" fillId="3" borderId="0" xfId="6" applyFont="1" applyFill="1" applyBorder="1" applyAlignment="1">
      <alignment horizontal="right"/>
    </xf>
    <xf numFmtId="43" fontId="26" fillId="3" borderId="0" xfId="6" applyNumberFormat="1" applyFont="1" applyFill="1" applyBorder="1"/>
    <xf numFmtId="9" fontId="26" fillId="3" borderId="0" xfId="5" applyFont="1" applyFill="1" applyBorder="1"/>
    <xf numFmtId="0" fontId="26" fillId="3" borderId="15" xfId="6" applyFont="1" applyFill="1" applyBorder="1" applyAlignment="1">
      <alignment wrapText="1"/>
    </xf>
    <xf numFmtId="9" fontId="32" fillId="3" borderId="0" xfId="5" applyFont="1" applyFill="1"/>
    <xf numFmtId="14" fontId="32" fillId="3" borderId="15" xfId="6" applyNumberFormat="1" applyFont="1" applyFill="1" applyBorder="1" applyAlignment="1">
      <alignment horizontal="center"/>
    </xf>
    <xf numFmtId="14" fontId="32" fillId="3" borderId="15" xfId="3" applyNumberFormat="1" applyFont="1" applyFill="1" applyBorder="1" applyAlignment="1">
      <alignment horizontal="center"/>
    </xf>
    <xf numFmtId="44" fontId="26" fillId="3" borderId="15" xfId="3" applyNumberFormat="1" applyFont="1" applyFill="1" applyBorder="1"/>
    <xf numFmtId="43" fontId="26" fillId="3" borderId="0" xfId="3" applyFont="1" applyFill="1" applyBorder="1"/>
    <xf numFmtId="0" fontId="32" fillId="3" borderId="0" xfId="6" applyFont="1" applyFill="1" applyBorder="1" applyAlignment="1">
      <alignment wrapText="1"/>
    </xf>
    <xf numFmtId="9" fontId="32" fillId="3" borderId="15" xfId="6" applyNumberFormat="1" applyFont="1" applyFill="1" applyBorder="1" applyAlignment="1">
      <alignment horizontal="center"/>
    </xf>
    <xf numFmtId="0" fontId="26" fillId="4" borderId="15" xfId="6" applyFont="1" applyFill="1" applyBorder="1" applyAlignment="1"/>
    <xf numFmtId="0" fontId="26" fillId="4" borderId="15" xfId="6" applyFont="1" applyFill="1" applyBorder="1" applyAlignment="1">
      <alignment horizontal="right"/>
    </xf>
    <xf numFmtId="0" fontId="26" fillId="3" borderId="0" xfId="6" applyFont="1" applyFill="1" applyBorder="1" applyAlignment="1"/>
    <xf numFmtId="172" fontId="32" fillId="3" borderId="15" xfId="6" applyNumberFormat="1" applyFont="1" applyFill="1" applyBorder="1" applyAlignment="1">
      <alignment horizontal="center"/>
    </xf>
    <xf numFmtId="43" fontId="32" fillId="3" borderId="15" xfId="6" applyNumberFormat="1" applyFont="1" applyFill="1" applyBorder="1" applyAlignment="1">
      <alignment horizontal="center"/>
    </xf>
    <xf numFmtId="0" fontId="32" fillId="3" borderId="15" xfId="3" applyNumberFormat="1" applyFont="1" applyFill="1" applyBorder="1" applyAlignment="1">
      <alignment horizontal="center"/>
    </xf>
    <xf numFmtId="49" fontId="32" fillId="3" borderId="16" xfId="6" applyNumberFormat="1" applyFont="1" applyFill="1" applyBorder="1"/>
    <xf numFmtId="0" fontId="32" fillId="3" borderId="17" xfId="6" applyFont="1" applyFill="1" applyBorder="1" applyAlignment="1">
      <alignment horizontal="center"/>
    </xf>
    <xf numFmtId="9" fontId="32" fillId="3" borderId="17" xfId="6" applyNumberFormat="1" applyFont="1" applyFill="1" applyBorder="1" applyAlignment="1">
      <alignment horizontal="center"/>
    </xf>
    <xf numFmtId="49" fontId="32" fillId="3" borderId="17" xfId="6" applyNumberFormat="1" applyFont="1" applyFill="1" applyBorder="1" applyAlignment="1">
      <alignment horizontal="center"/>
    </xf>
    <xf numFmtId="43" fontId="32" fillId="3" borderId="17" xfId="3" applyFont="1" applyFill="1" applyBorder="1" applyAlignment="1">
      <alignment horizontal="center"/>
    </xf>
    <xf numFmtId="43" fontId="32" fillId="3" borderId="19" xfId="3" applyFont="1" applyFill="1" applyBorder="1" applyAlignment="1">
      <alignment horizontal="center"/>
    </xf>
    <xf numFmtId="0" fontId="26" fillId="3" borderId="0" xfId="6" applyFont="1" applyFill="1"/>
    <xf numFmtId="0" fontId="82" fillId="3" borderId="0" xfId="6" applyFont="1" applyFill="1"/>
    <xf numFmtId="0" fontId="92" fillId="3" borderId="0" xfId="0" applyFont="1" applyFill="1" applyBorder="1"/>
    <xf numFmtId="0" fontId="104" fillId="3" borderId="0" xfId="0" applyFont="1" applyFill="1" applyBorder="1" applyAlignment="1"/>
    <xf numFmtId="0" fontId="105" fillId="3" borderId="0" xfId="0" applyFont="1" applyFill="1" applyBorder="1" applyAlignment="1"/>
    <xf numFmtId="0" fontId="106" fillId="3" borderId="0" xfId="0" applyFont="1" applyFill="1" applyBorder="1" applyAlignment="1"/>
    <xf numFmtId="0" fontId="92" fillId="0" borderId="0" xfId="0" applyFont="1" applyBorder="1"/>
    <xf numFmtId="0" fontId="107" fillId="3" borderId="0" xfId="0" applyFont="1" applyFill="1" applyBorder="1"/>
    <xf numFmtId="0" fontId="82" fillId="3" borderId="0" xfId="0" applyFont="1" applyFill="1"/>
    <xf numFmtId="0" fontId="82" fillId="0" borderId="0" xfId="0" applyFont="1"/>
    <xf numFmtId="0" fontId="34" fillId="3" borderId="0" xfId="0" applyFont="1" applyFill="1" applyBorder="1" applyAlignment="1">
      <alignment horizontal="left" vertical="center" wrapText="1"/>
    </xf>
    <xf numFmtId="0" fontId="99" fillId="3" borderId="15" xfId="0" applyFont="1" applyFill="1" applyBorder="1" applyAlignment="1">
      <alignment horizontal="left" vertical="center" wrapText="1"/>
    </xf>
    <xf numFmtId="0" fontId="61" fillId="4" borderId="15" xfId="0" applyFont="1" applyFill="1" applyBorder="1" applyAlignment="1">
      <alignment horizontal="center" vertical="center" wrapText="1"/>
    </xf>
    <xf numFmtId="44" fontId="99" fillId="4" borderId="15" xfId="4" applyFont="1" applyFill="1" applyBorder="1" applyAlignment="1">
      <alignment horizontal="center" vertical="center" wrapText="1"/>
    </xf>
    <xf numFmtId="44" fontId="108" fillId="4" borderId="15" xfId="4" applyFont="1" applyFill="1" applyBorder="1" applyAlignment="1">
      <alignment horizontal="center" vertical="center" wrapText="1"/>
    </xf>
    <xf numFmtId="9" fontId="108" fillId="4" borderId="15" xfId="5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left" vertical="center" wrapText="1"/>
    </xf>
    <xf numFmtId="0" fontId="41" fillId="2" borderId="0" xfId="0" applyFont="1" applyFill="1" applyBorder="1" applyAlignment="1">
      <alignment horizontal="right"/>
    </xf>
    <xf numFmtId="0" fontId="47" fillId="2" borderId="3" xfId="1" applyFont="1" applyFill="1" applyBorder="1" applyAlignment="1">
      <alignment horizontal="centerContinuous" vertical="center" wrapText="1"/>
    </xf>
    <xf numFmtId="0" fontId="28" fillId="0" borderId="0" xfId="0" applyFont="1"/>
    <xf numFmtId="0" fontId="89" fillId="3" borderId="0" xfId="2" applyFont="1" applyFill="1" applyAlignment="1"/>
    <xf numFmtId="0" fontId="89" fillId="3" borderId="0" xfId="2" applyFont="1" applyFill="1" applyAlignment="1">
      <alignment horizontal="left"/>
    </xf>
    <xf numFmtId="0" fontId="93" fillId="3" borderId="0" xfId="0" applyFont="1" applyFill="1" applyAlignment="1">
      <alignment horizontal="left" vertical="top" wrapText="1"/>
    </xf>
    <xf numFmtId="0" fontId="34" fillId="3" borderId="0" xfId="0" applyFont="1" applyFill="1" applyBorder="1" applyAlignment="1">
      <alignment horizontal="left" vertical="center" wrapText="1"/>
    </xf>
    <xf numFmtId="0" fontId="61" fillId="3" borderId="15" xfId="0" applyFont="1" applyFill="1" applyBorder="1" applyAlignment="1">
      <alignment horizontal="left" vertical="center" wrapText="1"/>
    </xf>
    <xf numFmtId="0" fontId="99" fillId="3" borderId="15" xfId="0" applyFont="1" applyFill="1" applyBorder="1" applyAlignment="1">
      <alignment horizontal="left" vertical="center" wrapText="1"/>
    </xf>
    <xf numFmtId="0" fontId="46" fillId="3" borderId="13" xfId="0" applyFont="1" applyFill="1" applyBorder="1" applyAlignment="1">
      <alignment horizontal="center"/>
    </xf>
    <xf numFmtId="0" fontId="63" fillId="3" borderId="0" xfId="1" applyFont="1" applyFill="1" applyAlignment="1">
      <alignment horizontal="center" vertical="top" wrapText="1"/>
    </xf>
    <xf numFmtId="0" fontId="69" fillId="9" borderId="31" xfId="1" applyFont="1" applyFill="1" applyBorder="1" applyAlignment="1">
      <alignment horizontal="center"/>
    </xf>
    <xf numFmtId="0" fontId="2" fillId="9" borderId="31" xfId="1" applyFill="1" applyBorder="1" applyAlignment="1"/>
    <xf numFmtId="0" fontId="2" fillId="3" borderId="1" xfId="1" applyFont="1" applyFill="1" applyBorder="1" applyAlignment="1">
      <alignment horizontal="center"/>
    </xf>
    <xf numFmtId="0" fontId="74" fillId="3" borderId="0" xfId="1" applyFont="1" applyFill="1" applyAlignment="1">
      <alignment horizontal="center"/>
    </xf>
    <xf numFmtId="0" fontId="74" fillId="3" borderId="33" xfId="1" applyFont="1" applyFill="1" applyBorder="1" applyAlignment="1">
      <alignment horizontal="center"/>
    </xf>
    <xf numFmtId="0" fontId="62" fillId="3" borderId="0" xfId="1" applyFont="1" applyFill="1" applyAlignment="1">
      <alignment horizontal="center"/>
    </xf>
    <xf numFmtId="0" fontId="74" fillId="3" borderId="1" xfId="1" applyFont="1" applyFill="1" applyBorder="1" applyAlignment="1">
      <alignment horizontal="center"/>
    </xf>
    <xf numFmtId="0" fontId="63" fillId="3" borderId="0" xfId="1" applyFont="1" applyFill="1" applyAlignment="1">
      <alignment horizontal="center" vertical="center"/>
    </xf>
    <xf numFmtId="0" fontId="63" fillId="3" borderId="5" xfId="1" applyFont="1" applyFill="1" applyBorder="1" applyAlignment="1">
      <alignment horizontal="center"/>
    </xf>
    <xf numFmtId="0" fontId="63" fillId="3" borderId="6" xfId="1" applyFont="1" applyFill="1" applyBorder="1" applyAlignment="1">
      <alignment horizontal="center"/>
    </xf>
    <xf numFmtId="0" fontId="63" fillId="3" borderId="0" xfId="1" applyFon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63" fillId="3" borderId="25" xfId="1" applyFont="1" applyFill="1" applyBorder="1" applyAlignment="1">
      <alignment horizontal="center"/>
    </xf>
    <xf numFmtId="0" fontId="63" fillId="3" borderId="27" xfId="1" applyFont="1" applyFill="1" applyBorder="1" applyAlignment="1">
      <alignment horizontal="center"/>
    </xf>
    <xf numFmtId="0" fontId="63" fillId="3" borderId="0" xfId="1" applyFont="1" applyFill="1" applyAlignment="1">
      <alignment horizontal="center"/>
    </xf>
  </cellXfs>
  <cellStyles count="13">
    <cellStyle name="Comma" xfId="3" builtinId="3"/>
    <cellStyle name="Comma 2" xfId="8"/>
    <cellStyle name="Comma 3" xfId="7"/>
    <cellStyle name="Currency" xfId="4" builtinId="4"/>
    <cellStyle name="Currency 2" xfId="10"/>
    <cellStyle name="Currency 3" xfId="12"/>
    <cellStyle name="Hyperlink" xfId="2" builtinId="8"/>
    <cellStyle name="Normal" xfId="0" builtinId="0"/>
    <cellStyle name="Normal 2" xfId="6"/>
    <cellStyle name="Normal 3" xfId="1"/>
    <cellStyle name="Normal 5" xfId="9"/>
    <cellStyle name="Percent" xfId="5" builtinId="5"/>
    <cellStyle name="Percent 3" xfId="11"/>
  </cellStyles>
  <dxfs count="0"/>
  <tableStyles count="0" defaultTableStyle="TableStyleMedium2" defaultPivotStyle="PivotStyleLight16"/>
  <colors>
    <mruColors>
      <color rgb="FF990000"/>
      <color rgb="FF005BBB"/>
      <color rgb="FF002F56"/>
      <color rgb="FF006570"/>
      <color rgb="FF2F9FD0"/>
      <color rgb="FFD9FBFF"/>
      <color rgb="FF00A69C"/>
      <color rgb="FFAD841F"/>
      <color rgb="FFFFC72C"/>
      <color rgb="FFE56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136789</xdr:colOff>
      <xdr:row>163</xdr:row>
      <xdr:rowOff>176744</xdr:rowOff>
    </xdr:from>
    <xdr:to>
      <xdr:col>4</xdr:col>
      <xdr:colOff>0</xdr:colOff>
      <xdr:row>163</xdr:row>
      <xdr:rowOff>557892</xdr:rowOff>
    </xdr:to>
    <xdr:pic>
      <xdr:nvPicPr>
        <xdr:cNvPr id="2" name="Picture 1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5689" y="33545994"/>
          <a:ext cx="1946011" cy="3811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2039677</xdr:colOff>
      <xdr:row>52</xdr:row>
      <xdr:rowOff>156866</xdr:rowOff>
    </xdr:from>
    <xdr:to>
      <xdr:col>5</xdr:col>
      <xdr:colOff>359257</xdr:colOff>
      <xdr:row>52</xdr:row>
      <xdr:rowOff>526986</xdr:rowOff>
    </xdr:to>
    <xdr:pic>
      <xdr:nvPicPr>
        <xdr:cNvPr id="5" name="Picture 4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177" y="9097666"/>
          <a:ext cx="1935905" cy="3701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158751</xdr:colOff>
      <xdr:row>44</xdr:row>
      <xdr:rowOff>173663</xdr:rowOff>
    </xdr:from>
    <xdr:to>
      <xdr:col>8</xdr:col>
      <xdr:colOff>440667</xdr:colOff>
      <xdr:row>44</xdr:row>
      <xdr:rowOff>540154</xdr:rowOff>
    </xdr:to>
    <xdr:pic>
      <xdr:nvPicPr>
        <xdr:cNvPr id="3" name="Picture 2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293" y="8936663"/>
          <a:ext cx="1943499" cy="3664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365478</xdr:colOff>
      <xdr:row>77</xdr:row>
      <xdr:rowOff>190500</xdr:rowOff>
    </xdr:from>
    <xdr:to>
      <xdr:col>7</xdr:col>
      <xdr:colOff>386268</xdr:colOff>
      <xdr:row>77</xdr:row>
      <xdr:rowOff>559713</xdr:rowOff>
    </xdr:to>
    <xdr:pic>
      <xdr:nvPicPr>
        <xdr:cNvPr id="3" name="Picture 2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203" y="13477875"/>
          <a:ext cx="1840065" cy="369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10</xdr:col>
      <xdr:colOff>590550</xdr:colOff>
      <xdr:row>51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6686550" cy="9524999"/>
        </a:xfrm>
        <a:prstGeom prst="rect">
          <a:avLst/>
        </a:prstGeom>
      </xdr:spPr>
    </xdr:pic>
    <xdr:clientData/>
  </xdr:twoCellAnchor>
  <xdr:twoCellAnchor editAs="oneCell">
    <xdr:from>
      <xdr:col>8</xdr:col>
      <xdr:colOff>160790</xdr:colOff>
      <xdr:row>8</xdr:row>
      <xdr:rowOff>182184</xdr:rowOff>
    </xdr:from>
    <xdr:to>
      <xdr:col>10</xdr:col>
      <xdr:colOff>57150</xdr:colOff>
      <xdr:row>15</xdr:row>
      <xdr:rowOff>29746</xdr:rowOff>
    </xdr:to>
    <xdr:pic>
      <xdr:nvPicPr>
        <xdr:cNvPr id="6" name="Picture 5" title="UB Crest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7590" y="1655384"/>
          <a:ext cx="1115560" cy="1136612"/>
        </a:xfrm>
        <a:prstGeom prst="rect">
          <a:avLst/>
        </a:prstGeom>
      </xdr:spPr>
    </xdr:pic>
    <xdr:clientData/>
  </xdr:twoCellAnchor>
  <xdr:twoCellAnchor editAs="oneCell">
    <xdr:from>
      <xdr:col>3</xdr:col>
      <xdr:colOff>385159</xdr:colOff>
      <xdr:row>47</xdr:row>
      <xdr:rowOff>131763</xdr:rowOff>
    </xdr:from>
    <xdr:to>
      <xdr:col>7</xdr:col>
      <xdr:colOff>120650</xdr:colOff>
      <xdr:row>50</xdr:row>
      <xdr:rowOff>1962</xdr:rowOff>
    </xdr:to>
    <xdr:pic>
      <xdr:nvPicPr>
        <xdr:cNvPr id="7" name="Picture 6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959" y="8786813"/>
          <a:ext cx="2173891" cy="422649"/>
        </a:xfrm>
        <a:prstGeom prst="rect">
          <a:avLst/>
        </a:prstGeom>
      </xdr:spPr>
    </xdr:pic>
    <xdr:clientData/>
  </xdr:twoCellAnchor>
  <xdr:twoCellAnchor>
    <xdr:from>
      <xdr:col>0</xdr:col>
      <xdr:colOff>245306</xdr:colOff>
      <xdr:row>29</xdr:row>
      <xdr:rowOff>114599</xdr:rowOff>
    </xdr:from>
    <xdr:to>
      <xdr:col>7</xdr:col>
      <xdr:colOff>444499</xdr:colOff>
      <xdr:row>32</xdr:row>
      <xdr:rowOff>79635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5306" y="5454949"/>
          <a:ext cx="4466393" cy="517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Insert Name of Fee Here</a:t>
          </a:r>
        </a:p>
      </xdr:txBody>
    </xdr:sp>
    <xdr:clientData/>
  </xdr:twoCellAnchor>
  <xdr:twoCellAnchor>
    <xdr:from>
      <xdr:col>0</xdr:col>
      <xdr:colOff>248634</xdr:colOff>
      <xdr:row>33</xdr:row>
      <xdr:rowOff>45960</xdr:rowOff>
    </xdr:from>
    <xdr:to>
      <xdr:col>5</xdr:col>
      <xdr:colOff>292100</xdr:colOff>
      <xdr:row>44</xdr:row>
      <xdr:rowOff>101599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8634" y="6122910"/>
          <a:ext cx="3091466" cy="2081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[Insert what they want to do here]</a:t>
          </a:r>
        </a:p>
        <a:p>
          <a:endParaRPr lang="en-US" sz="14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4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4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VP/Decanal: </a:t>
          </a:r>
        </a:p>
        <a:p>
          <a:r>
            <a:rPr lang="en-US" sz="1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Department: </a:t>
          </a:r>
        </a:p>
        <a:p>
          <a:r>
            <a:rPr lang="en-US" sz="1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Entity: </a:t>
          </a:r>
        </a:p>
        <a:p>
          <a:r>
            <a:rPr lang="en-US" sz="1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Entity</a:t>
          </a:r>
          <a:r>
            <a:rPr lang="en-US" sz="14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Number: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112625</xdr:colOff>
      <xdr:row>45</xdr:row>
      <xdr:rowOff>172304</xdr:rowOff>
    </xdr:from>
    <xdr:to>
      <xdr:col>9</xdr:col>
      <xdr:colOff>374417</xdr:colOff>
      <xdr:row>45</xdr:row>
      <xdr:rowOff>552750</xdr:rowOff>
    </xdr:to>
    <xdr:pic>
      <xdr:nvPicPr>
        <xdr:cNvPr id="4" name="Picture 3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675" y="9024204"/>
          <a:ext cx="1938192" cy="3804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388657</xdr:colOff>
      <xdr:row>43</xdr:row>
      <xdr:rowOff>184150</xdr:rowOff>
    </xdr:from>
    <xdr:to>
      <xdr:col>5</xdr:col>
      <xdr:colOff>206087</xdr:colOff>
      <xdr:row>43</xdr:row>
      <xdr:rowOff>552617</xdr:rowOff>
    </xdr:to>
    <xdr:pic>
      <xdr:nvPicPr>
        <xdr:cNvPr id="3" name="Picture 2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457" y="8978900"/>
          <a:ext cx="1919280" cy="3684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2188028</xdr:colOff>
      <xdr:row>42</xdr:row>
      <xdr:rowOff>179614</xdr:rowOff>
    </xdr:from>
    <xdr:to>
      <xdr:col>3</xdr:col>
      <xdr:colOff>341250</xdr:colOff>
      <xdr:row>42</xdr:row>
      <xdr:rowOff>560620</xdr:rowOff>
    </xdr:to>
    <xdr:pic>
      <xdr:nvPicPr>
        <xdr:cNvPr id="4" name="Picture 3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2353" y="9275989"/>
          <a:ext cx="1982272" cy="4000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492880</xdr:colOff>
      <xdr:row>44</xdr:row>
      <xdr:rowOff>162277</xdr:rowOff>
    </xdr:from>
    <xdr:to>
      <xdr:col>10</xdr:col>
      <xdr:colOff>283849</xdr:colOff>
      <xdr:row>44</xdr:row>
      <xdr:rowOff>533104</xdr:rowOff>
    </xdr:to>
    <xdr:pic>
      <xdr:nvPicPr>
        <xdr:cNvPr id="4" name="Picture 3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491" y="9009944"/>
          <a:ext cx="1935857" cy="3708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189281</xdr:colOff>
      <xdr:row>24</xdr:row>
      <xdr:rowOff>171450</xdr:rowOff>
    </xdr:from>
    <xdr:to>
      <xdr:col>4</xdr:col>
      <xdr:colOff>853243</xdr:colOff>
      <xdr:row>24</xdr:row>
      <xdr:rowOff>549643</xdr:rowOff>
    </xdr:to>
    <xdr:pic>
      <xdr:nvPicPr>
        <xdr:cNvPr id="3" name="Picture 2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781" y="9074150"/>
          <a:ext cx="1921262" cy="3781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189281</xdr:colOff>
      <xdr:row>32</xdr:row>
      <xdr:rowOff>171450</xdr:rowOff>
    </xdr:from>
    <xdr:to>
      <xdr:col>6</xdr:col>
      <xdr:colOff>434143</xdr:colOff>
      <xdr:row>32</xdr:row>
      <xdr:rowOff>549643</xdr:rowOff>
    </xdr:to>
    <xdr:pic>
      <xdr:nvPicPr>
        <xdr:cNvPr id="2" name="Picture 1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481" y="8991600"/>
          <a:ext cx="1864112" cy="3781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054850" y="497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62</xdr:row>
          <xdr:rowOff>133350</xdr:rowOff>
        </xdr:from>
        <xdr:to>
          <xdr:col>0</xdr:col>
          <xdr:colOff>3695700</xdr:colOff>
          <xdr:row>64</xdr:row>
          <xdr:rowOff>69850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8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Results in a tangible end-product that is retained or consumed by student.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469900</xdr:colOff>
          <xdr:row>62</xdr:row>
          <xdr:rowOff>146050</xdr:rowOff>
        </xdr:from>
        <xdr:to>
          <xdr:col>6</xdr:col>
          <xdr:colOff>457200</xdr:colOff>
          <xdr:row>64</xdr:row>
          <xdr:rowOff>69850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8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Mandatory elements of this course entail extraordinary costs.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723900</xdr:colOff>
          <xdr:row>64</xdr:row>
          <xdr:rowOff>127000</xdr:rowOff>
        </xdr:from>
        <xdr:to>
          <xdr:col>6</xdr:col>
          <xdr:colOff>609600</xdr:colOff>
          <xdr:row>66</xdr:row>
          <xdr:rowOff>76200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8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Items are in compliance with Fees, Rentals, and Other Campus Charges Policy 7804.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64</xdr:row>
          <xdr:rowOff>127000</xdr:rowOff>
        </xdr:from>
        <xdr:to>
          <xdr:col>0</xdr:col>
          <xdr:colOff>2794000</xdr:colOff>
          <xdr:row>66</xdr:row>
          <xdr:rowOff>76200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8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Results in significant savings for the student.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69850</xdr:rowOff>
        </xdr:from>
        <xdr:to>
          <xdr:col>3</xdr:col>
          <xdr:colOff>38100</xdr:colOff>
          <xdr:row>18</xdr:row>
          <xdr:rowOff>76200</xdr:rowOff>
        </xdr:to>
        <xdr:sp macro="" textlink="">
          <xdr:nvSpPr>
            <xdr:cNvPr id="11269" name="CheckBox1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8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57150</xdr:rowOff>
        </xdr:from>
        <xdr:to>
          <xdr:col>5</xdr:col>
          <xdr:colOff>431800</xdr:colOff>
          <xdr:row>18</xdr:row>
          <xdr:rowOff>76200</xdr:rowOff>
        </xdr:to>
        <xdr:sp macro="" textlink="">
          <xdr:nvSpPr>
            <xdr:cNvPr id="11270" name="CheckBox2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8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78</xdr:row>
          <xdr:rowOff>50800</xdr:rowOff>
        </xdr:from>
        <xdr:to>
          <xdr:col>0</xdr:col>
          <xdr:colOff>3505200</xdr:colOff>
          <xdr:row>79</xdr:row>
          <xdr:rowOff>38100</xdr:rowOff>
        </xdr:to>
        <xdr:sp macro="" textlink="">
          <xdr:nvSpPr>
            <xdr:cNvPr id="11271" name="CheckBox3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8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78</xdr:row>
          <xdr:rowOff>241300</xdr:rowOff>
        </xdr:from>
        <xdr:to>
          <xdr:col>0</xdr:col>
          <xdr:colOff>3022600</xdr:colOff>
          <xdr:row>79</xdr:row>
          <xdr:rowOff>241300</xdr:rowOff>
        </xdr:to>
        <xdr:sp macro="" textlink="">
          <xdr:nvSpPr>
            <xdr:cNvPr id="11272" name="CheckBox4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8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821106</xdr:colOff>
      <xdr:row>80</xdr:row>
      <xdr:rowOff>181201</xdr:rowOff>
    </xdr:from>
    <xdr:to>
      <xdr:col>2</xdr:col>
      <xdr:colOff>735768</xdr:colOff>
      <xdr:row>80</xdr:row>
      <xdr:rowOff>597494</xdr:rowOff>
    </xdr:to>
    <xdr:pic>
      <xdr:nvPicPr>
        <xdr:cNvPr id="11" name="Picture 10" descr="University at Buffalo Financial Management under Business Services" title="UB Financial Management Logo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856" y="20183701"/>
          <a:ext cx="1978412" cy="4480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%20Accounting/Fees/Templates/University%20Fees/University%20Fee%20Rate%20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Type"/>
      <sheetName val="University Fee Questionnaire"/>
      <sheetName val="Approval Check List"/>
      <sheetName val="University Fee Cover"/>
      <sheetName val="Grad App"/>
      <sheetName val="Summary"/>
      <sheetName val="Approvals"/>
      <sheetName val="SUNY Form"/>
      <sheetName val="Student Account E-bill tab"/>
      <sheetName val="1098-T"/>
      <sheetName val="Rate List"/>
      <sheetName val="Detailed Calculation"/>
      <sheetName val="Summary by Component"/>
      <sheetName val="Signature Routing Slip-Prov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H8">
            <v>0</v>
          </cell>
        </row>
        <row r="16">
          <cell r="A16" t="str">
            <v>Equipment Depreciation</v>
          </cell>
        </row>
        <row r="23">
          <cell r="A23" t="str">
            <v xml:space="preserve">Equipment (Not Capitalized) </v>
          </cell>
        </row>
        <row r="29">
          <cell r="A29" t="str">
            <v>Materials &amp; Supplies</v>
          </cell>
        </row>
        <row r="43">
          <cell r="A43" t="str">
            <v>Food &amp; Lodging</v>
          </cell>
        </row>
        <row r="50">
          <cell r="A50" t="str">
            <v>Contractual</v>
          </cell>
        </row>
        <row r="62">
          <cell r="A62" t="str">
            <v>Transportation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ffalo.edu/administrative-services/policy1/ub-policy-lib/financial-management-university-fees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uffalo.edu/administrative-services/policy1/ub-policy-lib/financial-management-university-fees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6.emf"/><Relationship Id="rId12" Type="http://schemas.openxmlformats.org/officeDocument/2006/relationships/ctrlProp" Target="../ctrlProps/ctrlProp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5" Type="http://schemas.openxmlformats.org/officeDocument/2006/relationships/ctrlProp" Target="../ctrlProps/ctrlProp4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7.emf"/><Relationship Id="rId1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64"/>
  <sheetViews>
    <sheetView tabSelected="1" showWhiteSpace="0" zoomScaleNormal="100" zoomScalePageLayoutView="110" workbookViewId="0">
      <selection activeCell="M18" sqref="M18"/>
    </sheetView>
  </sheetViews>
  <sheetFormatPr defaultRowHeight="14.5"/>
  <cols>
    <col min="1" max="1" width="25.1796875" customWidth="1"/>
    <col min="2" max="2" width="12.453125" customWidth="1"/>
    <col min="3" max="3" width="14.26953125" customWidth="1"/>
    <col min="4" max="4" width="16.1796875" customWidth="1"/>
    <col min="5" max="5" width="21.81640625" customWidth="1"/>
    <col min="6" max="6" width="15.81640625" customWidth="1"/>
  </cols>
  <sheetData>
    <row r="1" spans="1:6" ht="62.15" customHeight="1">
      <c r="A1" s="121" t="s">
        <v>153</v>
      </c>
      <c r="B1" s="10"/>
      <c r="C1" s="1"/>
      <c r="D1" s="1"/>
      <c r="E1" s="1"/>
      <c r="F1" s="561" t="s">
        <v>360</v>
      </c>
    </row>
    <row r="2" spans="1:6" ht="15.5">
      <c r="A2" s="3" t="s">
        <v>253</v>
      </c>
    </row>
    <row r="3" spans="1:6" ht="15.5">
      <c r="A3" s="3"/>
    </row>
    <row r="4" spans="1:6" ht="18">
      <c r="A4" s="18" t="s">
        <v>252</v>
      </c>
      <c r="B4" s="18"/>
      <c r="C4" s="18"/>
      <c r="D4" s="18"/>
      <c r="E4" s="18"/>
      <c r="F4" s="18"/>
    </row>
    <row r="5" spans="1:6">
      <c r="A5" s="9"/>
      <c r="B5" s="9"/>
      <c r="C5" s="9"/>
      <c r="D5" s="9"/>
      <c r="E5" s="9"/>
      <c r="F5" s="9"/>
    </row>
    <row r="6" spans="1:6" s="19" customFormat="1" ht="14">
      <c r="A6" s="259" t="s">
        <v>79</v>
      </c>
      <c r="B6" s="260"/>
      <c r="C6" s="262" t="s">
        <v>155</v>
      </c>
      <c r="D6" s="263"/>
      <c r="E6" s="263"/>
      <c r="F6" s="264"/>
    </row>
    <row r="7" spans="1:6" s="19" customFormat="1" ht="14">
      <c r="A7" s="259" t="s">
        <v>154</v>
      </c>
      <c r="B7" s="260"/>
      <c r="C7" s="262"/>
      <c r="D7" s="263"/>
      <c r="E7" s="263"/>
      <c r="F7" s="264"/>
    </row>
    <row r="8" spans="1:6" s="19" customFormat="1" ht="14">
      <c r="A8" s="259" t="s">
        <v>1</v>
      </c>
      <c r="B8" s="260"/>
      <c r="C8" s="262"/>
      <c r="D8" s="263"/>
      <c r="E8" s="263"/>
      <c r="F8" s="264"/>
    </row>
    <row r="9" spans="1:6" s="19" customFormat="1" ht="14">
      <c r="A9" s="259" t="s">
        <v>0</v>
      </c>
      <c r="B9" s="260"/>
      <c r="C9" s="262"/>
      <c r="D9" s="263"/>
      <c r="E9" s="263"/>
      <c r="F9" s="264"/>
    </row>
    <row r="10" spans="1:6" s="19" customFormat="1" ht="14">
      <c r="A10" s="259" t="s">
        <v>11</v>
      </c>
      <c r="B10" s="260"/>
      <c r="C10" s="262"/>
      <c r="D10" s="263"/>
      <c r="E10" s="263"/>
      <c r="F10" s="264"/>
    </row>
    <row r="11" spans="1:6" s="19" customFormat="1" ht="14">
      <c r="A11" s="259" t="s">
        <v>80</v>
      </c>
      <c r="B11" s="260"/>
      <c r="C11" s="293"/>
      <c r="D11" s="294"/>
      <c r="E11" s="294"/>
      <c r="F11" s="295"/>
    </row>
    <row r="12" spans="1:6" s="19" customFormat="1" ht="47.15" customHeight="1">
      <c r="A12" s="261" t="s">
        <v>156</v>
      </c>
      <c r="B12" s="260"/>
      <c r="C12" s="293"/>
      <c r="D12" s="294"/>
      <c r="E12" s="294"/>
      <c r="F12" s="295"/>
    </row>
    <row r="13" spans="1:6" s="19" customFormat="1" ht="47.15" customHeight="1">
      <c r="A13" s="368" t="s">
        <v>339</v>
      </c>
      <c r="B13" s="260"/>
      <c r="C13" s="367"/>
      <c r="D13" s="263"/>
      <c r="E13" s="263"/>
      <c r="F13" s="264"/>
    </row>
    <row r="14" spans="1:6" s="19" customFormat="1" ht="14">
      <c r="A14" s="126"/>
      <c r="B14" s="127"/>
      <c r="C14" s="120"/>
      <c r="D14" s="125"/>
      <c r="E14" s="125"/>
      <c r="F14" s="125"/>
    </row>
    <row r="15" spans="1:6" s="19" customFormat="1" ht="14">
      <c r="A15" s="130" t="s">
        <v>158</v>
      </c>
      <c r="B15" s="129"/>
      <c r="C15" s="265" t="s">
        <v>16</v>
      </c>
      <c r="D15" s="125"/>
      <c r="E15" s="125"/>
      <c r="F15" s="125"/>
    </row>
    <row r="16" spans="1:6" s="19" customFormat="1" ht="14">
      <c r="A16" s="126"/>
      <c r="B16" s="127"/>
      <c r="C16" s="127"/>
      <c r="D16" s="125"/>
      <c r="E16" s="125"/>
      <c r="F16" s="125"/>
    </row>
    <row r="17" spans="1:6" s="19" customFormat="1" ht="14">
      <c r="A17" s="138" t="s">
        <v>163</v>
      </c>
      <c r="B17" s="127"/>
      <c r="C17" s="127"/>
      <c r="D17" s="125"/>
      <c r="E17" s="125"/>
      <c r="F17" s="125"/>
    </row>
    <row r="18" spans="1:6" s="19" customFormat="1" ht="14">
      <c r="A18" s="130" t="s">
        <v>164</v>
      </c>
      <c r="B18" s="129"/>
      <c r="C18" s="265" t="s">
        <v>13</v>
      </c>
      <c r="D18" s="125"/>
      <c r="E18" s="125"/>
      <c r="F18" s="125"/>
    </row>
    <row r="19" spans="1:6" s="19" customFormat="1" ht="14">
      <c r="A19" s="130" t="s">
        <v>165</v>
      </c>
      <c r="B19" s="129"/>
      <c r="C19" s="265" t="s">
        <v>13</v>
      </c>
      <c r="D19" s="125"/>
      <c r="E19" s="125"/>
      <c r="F19" s="125"/>
    </row>
    <row r="20" spans="1:6" s="19" customFormat="1" ht="14">
      <c r="A20" s="130" t="s">
        <v>166</v>
      </c>
      <c r="B20" s="129"/>
      <c r="C20" s="265" t="s">
        <v>16</v>
      </c>
      <c r="D20" s="125"/>
      <c r="E20" s="125"/>
      <c r="F20" s="125"/>
    </row>
    <row r="21" spans="1:6" s="19" customFormat="1" ht="14">
      <c r="A21" s="130" t="s">
        <v>167</v>
      </c>
      <c r="B21" s="129"/>
      <c r="C21" s="265" t="s">
        <v>13</v>
      </c>
      <c r="D21" s="125"/>
      <c r="E21" s="125"/>
      <c r="F21" s="125"/>
    </row>
    <row r="22" spans="1:6" s="19" customFormat="1" ht="14">
      <c r="A22" s="131"/>
      <c r="B22" s="132"/>
      <c r="C22" s="132"/>
      <c r="D22" s="125"/>
      <c r="E22" s="125"/>
      <c r="F22" s="125"/>
    </row>
    <row r="23" spans="1:6">
      <c r="A23" s="130" t="s">
        <v>157</v>
      </c>
      <c r="B23" s="129"/>
      <c r="C23" s="265" t="s">
        <v>16</v>
      </c>
      <c r="D23" s="9"/>
      <c r="E23" s="9"/>
      <c r="F23" s="9"/>
    </row>
    <row r="24" spans="1:6" s="19" customFormat="1" ht="14">
      <c r="A24" s="131"/>
      <c r="B24" s="132"/>
      <c r="C24" s="132"/>
      <c r="D24" s="125"/>
      <c r="E24" s="125"/>
      <c r="F24" s="125"/>
    </row>
    <row r="25" spans="1:6">
      <c r="A25" s="130" t="s">
        <v>159</v>
      </c>
      <c r="B25" s="129"/>
      <c r="C25" s="266" t="s">
        <v>13</v>
      </c>
      <c r="D25" s="9"/>
      <c r="E25" s="9"/>
      <c r="F25" s="9"/>
    </row>
    <row r="26" spans="1:6">
      <c r="A26" s="130" t="s">
        <v>345</v>
      </c>
      <c r="B26" s="129"/>
      <c r="C26" s="289" t="s">
        <v>98</v>
      </c>
      <c r="D26" s="128"/>
      <c r="E26" s="128"/>
      <c r="F26" s="268"/>
    </row>
    <row r="27" spans="1:6">
      <c r="A27" s="130" t="s">
        <v>160</v>
      </c>
      <c r="B27" s="129"/>
      <c r="C27" s="289" t="s">
        <v>98</v>
      </c>
      <c r="D27" s="128"/>
      <c r="E27" s="128"/>
      <c r="F27" s="268"/>
    </row>
    <row r="28" spans="1:6">
      <c r="A28" s="42"/>
      <c r="B28" s="9"/>
      <c r="C28" s="128"/>
      <c r="D28" s="133"/>
      <c r="E28" s="133"/>
      <c r="F28" s="133"/>
    </row>
    <row r="29" spans="1:6">
      <c r="A29" s="130" t="s">
        <v>161</v>
      </c>
      <c r="B29" s="129"/>
      <c r="C29" s="266" t="s">
        <v>16</v>
      </c>
      <c r="D29" s="9"/>
      <c r="E29" s="9"/>
      <c r="F29" s="9"/>
    </row>
    <row r="30" spans="1:6">
      <c r="A30" s="130" t="s">
        <v>162</v>
      </c>
      <c r="B30" s="129"/>
      <c r="C30" s="289" t="s">
        <v>98</v>
      </c>
      <c r="D30" s="128"/>
      <c r="E30" s="128"/>
      <c r="F30" s="268"/>
    </row>
    <row r="31" spans="1:6">
      <c r="A31" s="42"/>
      <c r="B31" s="9"/>
      <c r="C31" s="9"/>
      <c r="D31" s="9"/>
      <c r="E31" s="9"/>
      <c r="F31" s="9"/>
    </row>
    <row r="32" spans="1:6" ht="18">
      <c r="A32" s="18" t="s">
        <v>85</v>
      </c>
      <c r="B32" s="18"/>
      <c r="C32" s="18"/>
      <c r="D32" s="18"/>
      <c r="E32" s="18"/>
      <c r="F32" s="18"/>
    </row>
    <row r="33" spans="1:6" ht="15.5">
      <c r="A33" s="102" t="s">
        <v>86</v>
      </c>
      <c r="B33" s="112"/>
      <c r="C33" s="112"/>
      <c r="D33" s="42"/>
      <c r="E33" s="42"/>
      <c r="F33" s="42"/>
    </row>
    <row r="34" spans="1:6" ht="15.5">
      <c r="A34" s="102"/>
      <c r="B34" s="112"/>
      <c r="C34" s="112"/>
      <c r="D34" s="42"/>
      <c r="E34" s="42"/>
      <c r="F34" s="42"/>
    </row>
    <row r="35" spans="1:6">
      <c r="A35" s="130" t="s">
        <v>12</v>
      </c>
      <c r="B35" s="129"/>
      <c r="C35" s="265" t="s">
        <v>16</v>
      </c>
      <c r="D35" s="42"/>
      <c r="E35" s="42"/>
      <c r="F35" s="42"/>
    </row>
    <row r="36" spans="1:6">
      <c r="A36" s="9"/>
      <c r="B36" s="9"/>
      <c r="C36" s="9"/>
      <c r="D36" s="9"/>
      <c r="E36" s="9"/>
      <c r="F36" s="9"/>
    </row>
    <row r="37" spans="1:6" ht="18">
      <c r="A37" s="18" t="s">
        <v>84</v>
      </c>
      <c r="B37" s="18"/>
      <c r="C37" s="18"/>
      <c r="D37" s="18"/>
      <c r="E37" s="18"/>
      <c r="F37" s="18"/>
    </row>
    <row r="38" spans="1:6">
      <c r="A38" s="9"/>
      <c r="B38" s="9"/>
      <c r="C38" s="9"/>
      <c r="D38" s="9"/>
      <c r="E38" s="9"/>
      <c r="F38" s="9"/>
    </row>
    <row r="39" spans="1:6">
      <c r="A39" s="130" t="s">
        <v>168</v>
      </c>
      <c r="B39" s="129"/>
      <c r="C39" s="267"/>
      <c r="D39" s="128"/>
      <c r="E39" s="128"/>
      <c r="F39" s="268"/>
    </row>
    <row r="40" spans="1:6">
      <c r="A40" s="130" t="s">
        <v>81</v>
      </c>
      <c r="B40" s="129"/>
      <c r="C40" s="267"/>
      <c r="D40" s="128"/>
      <c r="E40" s="128"/>
      <c r="F40" s="268"/>
    </row>
    <row r="41" spans="1:6">
      <c r="A41" s="130" t="s">
        <v>82</v>
      </c>
      <c r="B41" s="129"/>
      <c r="C41" s="267"/>
      <c r="D41" s="128"/>
      <c r="E41" s="128"/>
      <c r="F41" s="268"/>
    </row>
    <row r="42" spans="1:6">
      <c r="A42" s="130" t="s">
        <v>83</v>
      </c>
      <c r="B42" s="129"/>
      <c r="C42" s="289"/>
      <c r="D42" s="128"/>
      <c r="E42" s="128"/>
      <c r="F42" s="268"/>
    </row>
    <row r="43" spans="1:6">
      <c r="A43" s="9"/>
      <c r="B43" s="9"/>
      <c r="C43" s="9"/>
      <c r="D43" s="9"/>
      <c r="E43" s="9"/>
      <c r="F43" s="9"/>
    </row>
    <row r="44" spans="1:6" ht="18">
      <c r="A44" s="18" t="s">
        <v>88</v>
      </c>
      <c r="B44" s="18"/>
      <c r="C44" s="18"/>
      <c r="D44" s="18"/>
      <c r="E44" s="18"/>
      <c r="F44" s="18"/>
    </row>
    <row r="45" spans="1:6">
      <c r="A45" s="102" t="s">
        <v>254</v>
      </c>
      <c r="B45" s="42"/>
      <c r="C45" s="42"/>
      <c r="D45" s="42"/>
      <c r="E45" s="42"/>
      <c r="F45" s="42"/>
    </row>
    <row r="46" spans="1:6" ht="10.5" customHeight="1">
      <c r="A46" s="102"/>
      <c r="B46" s="42"/>
      <c r="C46" s="42"/>
      <c r="D46" s="42"/>
      <c r="E46" s="42"/>
      <c r="F46" s="42"/>
    </row>
    <row r="47" spans="1:6">
      <c r="A47" s="130" t="s">
        <v>87</v>
      </c>
      <c r="B47" s="129"/>
      <c r="C47" s="267"/>
      <c r="D47" s="128"/>
      <c r="E47" s="128"/>
      <c r="F47" s="268"/>
    </row>
    <row r="48" spans="1:6" ht="10.5" customHeight="1">
      <c r="A48" s="9"/>
      <c r="B48" s="9"/>
      <c r="C48" s="9"/>
      <c r="D48" s="9"/>
      <c r="E48" s="9"/>
      <c r="F48" s="9"/>
    </row>
    <row r="49" spans="1:7" ht="18">
      <c r="A49" s="18" t="s">
        <v>255</v>
      </c>
      <c r="B49" s="18"/>
      <c r="C49" s="18"/>
      <c r="D49" s="18"/>
      <c r="E49" s="18"/>
      <c r="F49" s="18"/>
    </row>
    <row r="50" spans="1:7" ht="15.5">
      <c r="A50" s="102"/>
      <c r="B50" s="112"/>
      <c r="C50" s="112"/>
      <c r="D50" s="42"/>
      <c r="E50" s="42"/>
      <c r="F50" s="42"/>
    </row>
    <row r="51" spans="1:7">
      <c r="A51" s="130" t="s">
        <v>338</v>
      </c>
      <c r="B51" s="129"/>
      <c r="C51" s="267"/>
      <c r="D51" s="128"/>
      <c r="E51" s="128"/>
      <c r="F51" s="268"/>
    </row>
    <row r="52" spans="1:7" ht="74.25" customHeight="1">
      <c r="A52" s="130" t="s">
        <v>271</v>
      </c>
      <c r="B52" s="129"/>
      <c r="C52" s="267"/>
      <c r="D52" s="128"/>
      <c r="E52" s="128"/>
      <c r="F52" s="268"/>
    </row>
    <row r="53" spans="1:7" ht="10.5" customHeight="1">
      <c r="A53" s="9"/>
      <c r="B53" s="9"/>
      <c r="C53" s="9"/>
      <c r="D53" s="9"/>
      <c r="E53" s="9"/>
      <c r="F53" s="9"/>
    </row>
    <row r="54" spans="1:7" ht="15.5">
      <c r="A54" s="113" t="s">
        <v>256</v>
      </c>
      <c r="B54" s="112"/>
      <c r="C54" s="112"/>
      <c r="D54" s="42"/>
      <c r="E54" s="42"/>
      <c r="F54" s="42"/>
    </row>
    <row r="55" spans="1:7">
      <c r="A55" s="269" t="s">
        <v>171</v>
      </c>
      <c r="B55" s="270" t="s">
        <v>16</v>
      </c>
      <c r="C55" s="271" t="s">
        <v>173</v>
      </c>
      <c r="D55" s="271"/>
      <c r="E55" s="271"/>
      <c r="F55" s="272"/>
    </row>
    <row r="56" spans="1:7">
      <c r="A56" s="269" t="s">
        <v>169</v>
      </c>
      <c r="B56" s="270" t="s">
        <v>16</v>
      </c>
      <c r="C56" s="271" t="s">
        <v>177</v>
      </c>
      <c r="D56" s="273"/>
      <c r="E56" s="271"/>
      <c r="F56" s="272"/>
    </row>
    <row r="57" spans="1:7">
      <c r="A57" s="269" t="s">
        <v>170</v>
      </c>
      <c r="B57" s="270" t="s">
        <v>16</v>
      </c>
      <c r="C57" s="271" t="s">
        <v>172</v>
      </c>
      <c r="D57" s="271"/>
      <c r="E57" s="271"/>
      <c r="F57" s="272"/>
      <c r="G57" s="114"/>
    </row>
    <row r="58" spans="1:7">
      <c r="A58" s="269"/>
      <c r="B58" s="274"/>
      <c r="C58" s="271" t="s">
        <v>174</v>
      </c>
      <c r="D58" s="271"/>
      <c r="E58" s="271"/>
      <c r="F58" s="272"/>
      <c r="G58" s="114"/>
    </row>
    <row r="59" spans="1:7">
      <c r="A59" s="269"/>
      <c r="B59" s="274"/>
      <c r="C59" s="271" t="s">
        <v>175</v>
      </c>
      <c r="D59" s="271"/>
      <c r="E59" s="271"/>
      <c r="F59" s="272"/>
      <c r="G59" s="102"/>
    </row>
    <row r="60" spans="1:7">
      <c r="A60" s="269" t="s">
        <v>58</v>
      </c>
      <c r="B60" s="275" t="s">
        <v>16</v>
      </c>
      <c r="C60" s="271" t="s">
        <v>176</v>
      </c>
      <c r="D60" s="271"/>
      <c r="E60" s="271"/>
      <c r="F60" s="272"/>
      <c r="G60" s="114"/>
    </row>
    <row r="61" spans="1:7">
      <c r="A61" s="269"/>
      <c r="B61" s="270"/>
      <c r="C61" s="271"/>
      <c r="D61" s="271"/>
      <c r="E61" s="271"/>
      <c r="F61" s="272"/>
      <c r="G61" s="114"/>
    </row>
    <row r="62" spans="1:7">
      <c r="A62" s="102"/>
      <c r="B62" s="102"/>
      <c r="C62" s="102"/>
      <c r="D62" s="102"/>
      <c r="E62" s="102"/>
      <c r="F62" s="102"/>
      <c r="G62" s="114"/>
    </row>
    <row r="63" spans="1:7" ht="18">
      <c r="A63" s="18" t="s">
        <v>14</v>
      </c>
      <c r="B63" s="18"/>
      <c r="C63" s="18"/>
      <c r="D63" s="18"/>
      <c r="E63" s="18"/>
      <c r="F63" s="18"/>
    </row>
    <row r="64" spans="1:7" ht="15.5">
      <c r="A64" s="102" t="s">
        <v>180</v>
      </c>
      <c r="B64" s="112"/>
      <c r="C64" s="112"/>
      <c r="D64" s="42"/>
      <c r="E64" s="42"/>
      <c r="F64" s="42"/>
    </row>
    <row r="65" spans="1:6">
      <c r="A65" s="42"/>
      <c r="B65" s="42"/>
      <c r="C65" s="42"/>
      <c r="D65" s="42"/>
      <c r="E65" s="42"/>
      <c r="F65" s="42"/>
    </row>
    <row r="66" spans="1:6" ht="26">
      <c r="A66" s="115" t="s">
        <v>257</v>
      </c>
      <c r="B66" s="115" t="s">
        <v>179</v>
      </c>
      <c r="C66" s="115" t="s">
        <v>295</v>
      </c>
      <c r="D66" s="42"/>
    </row>
    <row r="67" spans="1:6">
      <c r="A67" s="269"/>
      <c r="B67" s="269"/>
      <c r="C67" s="269"/>
      <c r="D67" s="122"/>
    </row>
    <row r="68" spans="1:6">
      <c r="A68" s="269"/>
      <c r="B68" s="269"/>
      <c r="C68" s="269"/>
      <c r="D68" s="122"/>
    </row>
    <row r="69" spans="1:6">
      <c r="A69" s="269"/>
      <c r="B69" s="269"/>
      <c r="C69" s="269"/>
      <c r="D69" s="122"/>
    </row>
    <row r="70" spans="1:6">
      <c r="A70" s="269"/>
      <c r="B70" s="269"/>
      <c r="C70" s="269"/>
      <c r="D70" s="122"/>
    </row>
    <row r="71" spans="1:6">
      <c r="A71" s="269"/>
      <c r="B71" s="269"/>
      <c r="C71" s="269"/>
      <c r="D71" s="122"/>
    </row>
    <row r="72" spans="1:6">
      <c r="A72" s="269"/>
      <c r="B72" s="269"/>
      <c r="C72" s="269"/>
      <c r="D72" s="122"/>
    </row>
    <row r="73" spans="1:6">
      <c r="A73" s="2"/>
      <c r="B73" s="42"/>
      <c r="C73" s="42"/>
      <c r="D73" s="42"/>
      <c r="E73" s="42"/>
      <c r="F73" s="42"/>
    </row>
    <row r="74" spans="1:6" ht="18">
      <c r="A74" s="18" t="s">
        <v>148</v>
      </c>
      <c r="B74" s="18"/>
      <c r="C74" s="18"/>
      <c r="D74" s="18"/>
      <c r="E74" s="18"/>
      <c r="F74" s="18"/>
    </row>
    <row r="75" spans="1:6">
      <c r="A75" s="9"/>
      <c r="B75" s="9"/>
      <c r="C75" s="9"/>
      <c r="D75" s="9"/>
      <c r="E75" s="9"/>
      <c r="F75" s="9"/>
    </row>
    <row r="76" spans="1:6" ht="15.5">
      <c r="A76" s="102" t="s">
        <v>181</v>
      </c>
      <c r="B76" s="112"/>
      <c r="C76" s="112"/>
      <c r="D76" s="42"/>
      <c r="E76" s="42"/>
      <c r="F76" s="42"/>
    </row>
    <row r="77" spans="1:6" ht="26">
      <c r="A77" s="116" t="s">
        <v>89</v>
      </c>
      <c r="B77" s="116" t="s">
        <v>90</v>
      </c>
      <c r="C77" s="116" t="s">
        <v>91</v>
      </c>
      <c r="D77" s="116" t="s">
        <v>2</v>
      </c>
      <c r="E77" s="116" t="s">
        <v>3</v>
      </c>
      <c r="F77" s="115" t="s">
        <v>92</v>
      </c>
    </row>
    <row r="78" spans="1:6">
      <c r="A78" s="269"/>
      <c r="B78" s="276"/>
      <c r="C78" s="269"/>
      <c r="D78" s="269"/>
      <c r="E78" s="277"/>
      <c r="F78" s="277"/>
    </row>
    <row r="79" spans="1:6">
      <c r="A79" s="269"/>
      <c r="B79" s="276"/>
      <c r="C79" s="269"/>
      <c r="D79" s="269"/>
      <c r="E79" s="277"/>
      <c r="F79" s="277"/>
    </row>
    <row r="80" spans="1:6">
      <c r="A80" s="269"/>
      <c r="B80" s="276"/>
      <c r="C80" s="269"/>
      <c r="D80" s="269"/>
      <c r="E80" s="277"/>
      <c r="F80" s="277"/>
    </row>
    <row r="81" spans="1:6">
      <c r="A81" s="269"/>
      <c r="B81" s="276"/>
      <c r="C81" s="269"/>
      <c r="D81" s="269"/>
      <c r="E81" s="277"/>
      <c r="F81" s="277"/>
    </row>
    <row r="82" spans="1:6">
      <c r="A82" s="283"/>
      <c r="B82" s="284"/>
      <c r="C82" s="283"/>
      <c r="D82" s="283"/>
      <c r="E82" s="285"/>
      <c r="F82" s="285"/>
    </row>
    <row r="83" spans="1:6" ht="15.5">
      <c r="A83" s="102" t="s">
        <v>182</v>
      </c>
      <c r="B83" s="112"/>
      <c r="C83" s="112"/>
      <c r="D83" s="42"/>
      <c r="E83" s="42"/>
      <c r="F83" s="42"/>
    </row>
    <row r="84" spans="1:6" ht="26">
      <c r="A84" s="115" t="s">
        <v>4</v>
      </c>
      <c r="B84" s="115" t="s">
        <v>183</v>
      </c>
      <c r="C84" s="115" t="s">
        <v>93</v>
      </c>
      <c r="D84" s="115" t="s">
        <v>5</v>
      </c>
      <c r="E84" s="115" t="s">
        <v>6</v>
      </c>
      <c r="F84" s="115" t="s">
        <v>94</v>
      </c>
    </row>
    <row r="85" spans="1:6">
      <c r="A85" s="269"/>
      <c r="B85" s="278"/>
      <c r="C85" s="269"/>
      <c r="D85" s="279"/>
      <c r="E85" s="277"/>
      <c r="F85" s="280"/>
    </row>
    <row r="86" spans="1:6">
      <c r="A86" s="269"/>
      <c r="B86" s="278"/>
      <c r="C86" s="269"/>
      <c r="D86" s="279"/>
      <c r="E86" s="277"/>
      <c r="F86" s="280"/>
    </row>
    <row r="87" spans="1:6">
      <c r="A87" s="269"/>
      <c r="B87" s="278"/>
      <c r="C87" s="269"/>
      <c r="D87" s="279"/>
      <c r="E87" s="277"/>
      <c r="F87" s="280"/>
    </row>
    <row r="88" spans="1:6">
      <c r="A88" s="269"/>
      <c r="B88" s="278"/>
      <c r="C88" s="269"/>
      <c r="D88" s="279"/>
      <c r="E88" s="277"/>
      <c r="F88" s="280"/>
    </row>
    <row r="89" spans="1:6">
      <c r="A89" s="269"/>
      <c r="B89" s="278"/>
      <c r="C89" s="269"/>
      <c r="D89" s="279"/>
      <c r="E89" s="277"/>
      <c r="F89" s="280"/>
    </row>
    <row r="90" spans="1:6">
      <c r="A90" s="42"/>
      <c r="B90" s="42"/>
      <c r="C90" s="42"/>
      <c r="D90" s="42"/>
      <c r="E90" s="42"/>
      <c r="F90" s="42"/>
    </row>
    <row r="91" spans="1:6" ht="15.5">
      <c r="A91" s="102" t="s">
        <v>146</v>
      </c>
      <c r="B91" s="112"/>
      <c r="C91" s="112"/>
      <c r="D91" s="42"/>
      <c r="E91" s="42"/>
      <c r="F91" s="42"/>
    </row>
    <row r="92" spans="1:6" ht="26">
      <c r="A92" s="115" t="s">
        <v>7</v>
      </c>
      <c r="B92" s="115" t="s">
        <v>183</v>
      </c>
      <c r="C92" s="562" t="s">
        <v>357</v>
      </c>
      <c r="D92" s="115" t="s">
        <v>294</v>
      </c>
      <c r="E92" s="115" t="s">
        <v>9</v>
      </c>
      <c r="F92" s="115" t="s">
        <v>94</v>
      </c>
    </row>
    <row r="93" spans="1:6">
      <c r="A93" s="269"/>
      <c r="B93" s="278"/>
      <c r="C93" s="269"/>
      <c r="D93" s="281"/>
      <c r="E93" s="277"/>
      <c r="F93" s="280"/>
    </row>
    <row r="94" spans="1:6">
      <c r="A94" s="269"/>
      <c r="B94" s="278"/>
      <c r="C94" s="269"/>
      <c r="D94" s="281"/>
      <c r="E94" s="277"/>
      <c r="F94" s="280"/>
    </row>
    <row r="95" spans="1:6">
      <c r="A95" s="269"/>
      <c r="B95" s="278"/>
      <c r="C95" s="269"/>
      <c r="D95" s="281"/>
      <c r="E95" s="277"/>
      <c r="F95" s="280"/>
    </row>
    <row r="96" spans="1:6">
      <c r="A96" s="269"/>
      <c r="B96" s="278"/>
      <c r="C96" s="269"/>
      <c r="D96" s="281"/>
      <c r="E96" s="277"/>
      <c r="F96" s="280"/>
    </row>
    <row r="97" spans="1:6">
      <c r="A97" s="563" t="s">
        <v>358</v>
      </c>
      <c r="B97" s="42"/>
      <c r="C97" s="42"/>
      <c r="D97" s="42"/>
      <c r="E97" s="42"/>
      <c r="F97" s="42"/>
    </row>
    <row r="98" spans="1:6">
      <c r="A98" s="42"/>
      <c r="B98" s="42"/>
      <c r="C98" s="42"/>
      <c r="D98" s="42"/>
      <c r="E98" s="42"/>
      <c r="F98" s="42"/>
    </row>
    <row r="99" spans="1:6" ht="15.5">
      <c r="A99" s="102" t="s">
        <v>291</v>
      </c>
      <c r="B99" s="112"/>
      <c r="C99" s="112"/>
      <c r="D99" s="42"/>
      <c r="E99" s="42"/>
      <c r="F99" s="42"/>
    </row>
    <row r="100" spans="1:6" ht="26">
      <c r="A100" s="115" t="s">
        <v>7</v>
      </c>
      <c r="B100" s="115" t="s">
        <v>183</v>
      </c>
      <c r="C100" s="562" t="s">
        <v>357</v>
      </c>
      <c r="D100" s="115" t="s">
        <v>294</v>
      </c>
      <c r="E100" s="115" t="s">
        <v>9</v>
      </c>
      <c r="F100" s="115" t="s">
        <v>94</v>
      </c>
    </row>
    <row r="101" spans="1:6">
      <c r="A101" s="269"/>
      <c r="B101" s="278"/>
      <c r="C101" s="269"/>
      <c r="D101" s="281"/>
      <c r="E101" s="277"/>
      <c r="F101" s="280"/>
    </row>
    <row r="102" spans="1:6">
      <c r="A102" s="269"/>
      <c r="B102" s="278"/>
      <c r="C102" s="269"/>
      <c r="D102" s="281"/>
      <c r="E102" s="277"/>
      <c r="F102" s="280"/>
    </row>
    <row r="103" spans="1:6">
      <c r="A103" s="269"/>
      <c r="B103" s="278"/>
      <c r="C103" s="269"/>
      <c r="D103" s="281"/>
      <c r="E103" s="277"/>
      <c r="F103" s="280"/>
    </row>
    <row r="104" spans="1:6">
      <c r="A104" s="269"/>
      <c r="B104" s="278"/>
      <c r="C104" s="269"/>
      <c r="D104" s="281"/>
      <c r="E104" s="277"/>
      <c r="F104" s="280"/>
    </row>
    <row r="105" spans="1:6">
      <c r="A105" s="269"/>
      <c r="B105" s="278"/>
      <c r="C105" s="269"/>
      <c r="D105" s="281"/>
      <c r="E105" s="277"/>
      <c r="F105" s="280"/>
    </row>
    <row r="106" spans="1:6">
      <c r="A106" s="269"/>
      <c r="B106" s="278"/>
      <c r="C106" s="269"/>
      <c r="D106" s="281"/>
      <c r="E106" s="277"/>
      <c r="F106" s="280"/>
    </row>
    <row r="107" spans="1:6">
      <c r="A107" s="269"/>
      <c r="B107" s="278"/>
      <c r="C107" s="269"/>
      <c r="D107" s="281"/>
      <c r="E107" s="277"/>
      <c r="F107" s="280"/>
    </row>
    <row r="108" spans="1:6">
      <c r="A108" s="269"/>
      <c r="B108" s="278"/>
      <c r="C108" s="269"/>
      <c r="D108" s="281"/>
      <c r="E108" s="277"/>
      <c r="F108" s="280"/>
    </row>
    <row r="109" spans="1:6">
      <c r="A109" s="269"/>
      <c r="B109" s="278"/>
      <c r="C109" s="269"/>
      <c r="D109" s="281"/>
      <c r="E109" s="277"/>
      <c r="F109" s="280"/>
    </row>
    <row r="110" spans="1:6">
      <c r="A110" s="563" t="s">
        <v>358</v>
      </c>
      <c r="B110" s="42"/>
      <c r="C110" s="42"/>
      <c r="D110" s="42"/>
      <c r="E110" s="42"/>
      <c r="F110" s="42"/>
    </row>
    <row r="111" spans="1:6">
      <c r="A111" s="123"/>
      <c r="B111" s="123"/>
      <c r="C111" s="123"/>
      <c r="D111" s="123"/>
      <c r="E111" s="124"/>
      <c r="F111" s="123"/>
    </row>
    <row r="112" spans="1:6" ht="15.5">
      <c r="A112" s="102" t="s">
        <v>292</v>
      </c>
      <c r="B112" s="112"/>
      <c r="C112" s="112"/>
      <c r="D112" s="42"/>
      <c r="E112" s="42"/>
      <c r="F112" s="42"/>
    </row>
    <row r="113" spans="1:6" ht="26">
      <c r="A113" s="115" t="s">
        <v>7</v>
      </c>
      <c r="B113" s="115" t="s">
        <v>183</v>
      </c>
      <c r="C113" s="562" t="s">
        <v>357</v>
      </c>
      <c r="D113" s="115" t="s">
        <v>294</v>
      </c>
      <c r="E113" s="115" t="s">
        <v>9</v>
      </c>
      <c r="F113" s="115" t="s">
        <v>94</v>
      </c>
    </row>
    <row r="114" spans="1:6">
      <c r="A114" s="269"/>
      <c r="B114" s="278"/>
      <c r="C114" s="269"/>
      <c r="D114" s="281"/>
      <c r="E114" s="277"/>
      <c r="F114" s="280"/>
    </row>
    <row r="115" spans="1:6">
      <c r="A115" s="269"/>
      <c r="B115" s="278"/>
      <c r="C115" s="269"/>
      <c r="D115" s="281"/>
      <c r="E115" s="277"/>
      <c r="F115" s="280"/>
    </row>
    <row r="116" spans="1:6">
      <c r="A116" s="269"/>
      <c r="B116" s="278"/>
      <c r="C116" s="269"/>
      <c r="D116" s="281"/>
      <c r="E116" s="277"/>
      <c r="F116" s="280"/>
    </row>
    <row r="117" spans="1:6">
      <c r="A117" s="269"/>
      <c r="B117" s="278"/>
      <c r="C117" s="269"/>
      <c r="D117" s="281"/>
      <c r="E117" s="277"/>
      <c r="F117" s="280"/>
    </row>
    <row r="118" spans="1:6">
      <c r="A118" s="563" t="s">
        <v>358</v>
      </c>
      <c r="B118" s="42"/>
      <c r="C118" s="42"/>
      <c r="D118" s="42"/>
      <c r="E118" s="42"/>
      <c r="F118" s="42"/>
    </row>
    <row r="119" spans="1:6">
      <c r="A119" s="283"/>
      <c r="B119" s="286"/>
      <c r="C119" s="283"/>
      <c r="D119" s="287"/>
      <c r="E119" s="285"/>
      <c r="F119" s="288"/>
    </row>
    <row r="120" spans="1:6" ht="15.5">
      <c r="A120" s="102" t="s">
        <v>258</v>
      </c>
      <c r="B120" s="112"/>
      <c r="C120" s="112"/>
      <c r="D120" s="42"/>
      <c r="E120" s="42"/>
      <c r="F120" s="42"/>
    </row>
    <row r="121" spans="1:6" ht="26">
      <c r="A121" s="115" t="s">
        <v>7</v>
      </c>
      <c r="B121" s="115" t="s">
        <v>15</v>
      </c>
      <c r="C121" s="562" t="s">
        <v>357</v>
      </c>
      <c r="D121" s="115" t="s">
        <v>294</v>
      </c>
      <c r="E121" s="115" t="s">
        <v>9</v>
      </c>
      <c r="F121" s="115" t="s">
        <v>94</v>
      </c>
    </row>
    <row r="122" spans="1:6">
      <c r="A122" s="269"/>
      <c r="B122" s="278"/>
      <c r="C122" s="269"/>
      <c r="D122" s="281"/>
      <c r="E122" s="277"/>
      <c r="F122" s="280"/>
    </row>
    <row r="123" spans="1:6">
      <c r="A123" s="269"/>
      <c r="B123" s="278"/>
      <c r="C123" s="269"/>
      <c r="D123" s="281"/>
      <c r="E123" s="277"/>
      <c r="F123" s="280"/>
    </row>
    <row r="124" spans="1:6">
      <c r="A124" s="269"/>
      <c r="B124" s="278"/>
      <c r="C124" s="269"/>
      <c r="D124" s="281"/>
      <c r="E124" s="277"/>
      <c r="F124" s="280"/>
    </row>
    <row r="125" spans="1:6" s="6" customFormat="1">
      <c r="A125" s="269"/>
      <c r="B125" s="278"/>
      <c r="C125" s="269"/>
      <c r="D125" s="281"/>
      <c r="E125" s="277"/>
      <c r="F125" s="280"/>
    </row>
    <row r="126" spans="1:6">
      <c r="A126" s="563" t="s">
        <v>358</v>
      </c>
      <c r="B126" s="42"/>
      <c r="C126" s="42"/>
      <c r="D126" s="42"/>
      <c r="E126" s="42"/>
      <c r="F126" s="42"/>
    </row>
    <row r="128" spans="1:6" ht="15.5">
      <c r="A128" s="102" t="s">
        <v>293</v>
      </c>
      <c r="B128" s="112"/>
      <c r="C128" s="112"/>
      <c r="D128" s="42"/>
      <c r="E128" s="42"/>
      <c r="F128" s="42"/>
    </row>
    <row r="129" spans="1:6" ht="26">
      <c r="A129" s="115" t="s">
        <v>7</v>
      </c>
      <c r="B129" s="115" t="s">
        <v>15</v>
      </c>
      <c r="C129" s="562" t="s">
        <v>357</v>
      </c>
      <c r="D129" s="115" t="s">
        <v>294</v>
      </c>
      <c r="E129" s="115" t="s">
        <v>9</v>
      </c>
      <c r="F129" s="115" t="s">
        <v>94</v>
      </c>
    </row>
    <row r="130" spans="1:6">
      <c r="A130" s="269"/>
      <c r="B130" s="278"/>
      <c r="C130" s="269"/>
      <c r="D130" s="281"/>
      <c r="E130" s="277"/>
      <c r="F130" s="280"/>
    </row>
    <row r="131" spans="1:6">
      <c r="A131" s="269"/>
      <c r="B131" s="278"/>
      <c r="C131" s="269"/>
      <c r="D131" s="281"/>
      <c r="E131" s="277"/>
      <c r="F131" s="280"/>
    </row>
    <row r="132" spans="1:6">
      <c r="A132" s="269"/>
      <c r="B132" s="278"/>
      <c r="C132" s="269"/>
      <c r="D132" s="281"/>
      <c r="E132" s="277"/>
      <c r="F132" s="280"/>
    </row>
    <row r="133" spans="1:6">
      <c r="A133" s="269"/>
      <c r="B133" s="278"/>
      <c r="C133" s="269"/>
      <c r="D133" s="281"/>
      <c r="E133" s="277"/>
      <c r="F133" s="280"/>
    </row>
    <row r="134" spans="1:6">
      <c r="A134" s="563" t="s">
        <v>358</v>
      </c>
      <c r="B134" s="42"/>
      <c r="C134" s="42"/>
      <c r="D134" s="42"/>
      <c r="E134" s="42"/>
      <c r="F134" s="42"/>
    </row>
    <row r="136" spans="1:6" ht="15.5">
      <c r="A136" s="102" t="s">
        <v>185</v>
      </c>
      <c r="B136" s="112"/>
      <c r="C136" s="112"/>
      <c r="D136" s="42"/>
      <c r="E136" s="42"/>
      <c r="F136" s="42"/>
    </row>
    <row r="137" spans="1:6" ht="26">
      <c r="A137" s="115" t="s">
        <v>7</v>
      </c>
      <c r="B137" s="115" t="s">
        <v>183</v>
      </c>
      <c r="C137" s="562" t="s">
        <v>357</v>
      </c>
      <c r="D137" s="115" t="s">
        <v>294</v>
      </c>
      <c r="E137" s="115" t="s">
        <v>9</v>
      </c>
      <c r="F137" s="115" t="s">
        <v>94</v>
      </c>
    </row>
    <row r="138" spans="1:6">
      <c r="A138" s="269"/>
      <c r="B138" s="278"/>
      <c r="C138" s="269"/>
      <c r="D138" s="281"/>
      <c r="E138" s="277"/>
      <c r="F138" s="280"/>
    </row>
    <row r="139" spans="1:6">
      <c r="A139" s="269"/>
      <c r="B139" s="278"/>
      <c r="C139" s="269"/>
      <c r="D139" s="281"/>
      <c r="E139" s="277"/>
      <c r="F139" s="280"/>
    </row>
    <row r="140" spans="1:6">
      <c r="A140" s="269"/>
      <c r="B140" s="278"/>
      <c r="C140" s="269"/>
      <c r="D140" s="281"/>
      <c r="E140" s="277"/>
      <c r="F140" s="280"/>
    </row>
    <row r="141" spans="1:6">
      <c r="A141" s="269"/>
      <c r="B141" s="278"/>
      <c r="C141" s="269"/>
      <c r="D141" s="281"/>
      <c r="E141" s="277"/>
      <c r="F141" s="280"/>
    </row>
    <row r="142" spans="1:6">
      <c r="A142" s="563" t="s">
        <v>358</v>
      </c>
      <c r="B142" s="42"/>
      <c r="C142" s="42"/>
      <c r="D142" s="42"/>
      <c r="E142" s="42"/>
      <c r="F142" s="42"/>
    </row>
    <row r="144" spans="1:6" ht="15.5">
      <c r="A144" s="102" t="s">
        <v>184</v>
      </c>
      <c r="B144" s="112"/>
      <c r="C144" s="112"/>
      <c r="D144" s="42"/>
      <c r="E144" s="42"/>
      <c r="F144" s="42"/>
    </row>
    <row r="145" spans="1:6" ht="26">
      <c r="A145" s="115" t="s">
        <v>150</v>
      </c>
      <c r="B145" s="115" t="s">
        <v>151</v>
      </c>
      <c r="C145" s="115" t="s">
        <v>152</v>
      </c>
      <c r="D145" s="115" t="s">
        <v>15</v>
      </c>
      <c r="E145" s="115" t="s">
        <v>259</v>
      </c>
      <c r="F145" s="115" t="s">
        <v>94</v>
      </c>
    </row>
    <row r="146" spans="1:6">
      <c r="A146" s="269"/>
      <c r="B146" s="278"/>
      <c r="C146" s="269"/>
      <c r="D146" s="281"/>
      <c r="E146" s="276"/>
      <c r="F146" s="280"/>
    </row>
    <row r="147" spans="1:6">
      <c r="A147" s="269"/>
      <c r="B147" s="278"/>
      <c r="C147" s="269"/>
      <c r="D147" s="281"/>
      <c r="E147" s="276"/>
      <c r="F147" s="280"/>
    </row>
    <row r="148" spans="1:6">
      <c r="A148" s="269"/>
      <c r="B148" s="278"/>
      <c r="C148" s="269"/>
      <c r="D148" s="281"/>
      <c r="E148" s="276"/>
      <c r="F148" s="280"/>
    </row>
    <row r="164" spans="1:6" ht="58" customHeight="1">
      <c r="A164" s="8"/>
      <c r="B164" s="8"/>
      <c r="C164" s="8"/>
      <c r="D164" s="8"/>
      <c r="E164" s="8"/>
      <c r="F164" s="8"/>
    </row>
  </sheetData>
  <dataValidations count="2">
    <dataValidation type="list" allowBlank="1" showInputMessage="1" showErrorMessage="1" sqref="C6">
      <formula1>"New University Fee, Rate Recalculation"</formula1>
    </dataValidation>
    <dataValidation type="list" allowBlank="1" showInputMessage="1" showErrorMessage="1" sqref="G60:G62 G57:G58 C18:C21 C29 C15 C23 C25 C35 B55:B57 B60">
      <formula1>"Yes,No"</formula1>
    </dataValidation>
  </dataValidations>
  <hyperlinks>
    <hyperlink ref="A2" r:id="rId1"/>
  </hyperlinks>
  <printOptions horizontalCentered="1"/>
  <pageMargins left="0.25" right="0.25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Data!$A$1:$A$23</xm:f>
          </x14:formula1>
          <xm:sqref>C8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showGridLines="0" showWhiteSpace="0" zoomScale="120" zoomScaleNormal="120" zoomScalePageLayoutView="130" workbookViewId="0">
      <selection activeCell="N27" sqref="N27"/>
    </sheetView>
  </sheetViews>
  <sheetFormatPr defaultColWidth="10.1796875" defaultRowHeight="15.5"/>
  <cols>
    <col min="1" max="1" width="4.26953125" style="28" customWidth="1"/>
    <col min="2" max="2" width="31.54296875" style="28" customWidth="1"/>
    <col min="3" max="3" width="7.1796875" style="28" bestFit="1" customWidth="1"/>
    <col min="4" max="4" width="7.453125" style="28" customWidth="1"/>
    <col min="5" max="5" width="6" style="28" bestFit="1" customWidth="1"/>
    <col min="6" max="6" width="7.453125" style="28" customWidth="1"/>
    <col min="7" max="7" width="6" style="28" bestFit="1" customWidth="1"/>
    <col min="8" max="8" width="7.453125" style="28" customWidth="1"/>
    <col min="9" max="9" width="6" style="28" bestFit="1" customWidth="1"/>
    <col min="10" max="10" width="7.453125" style="28" customWidth="1"/>
    <col min="11" max="11" width="4.26953125" style="28" customWidth="1"/>
    <col min="12" max="12" width="16.54296875" style="28" bestFit="1" customWidth="1"/>
    <col min="13" max="13" width="12.7265625" style="28" bestFit="1" customWidth="1"/>
    <col min="14" max="14" width="13.81640625" style="28" bestFit="1" customWidth="1"/>
    <col min="15" max="16384" width="10.1796875" style="28"/>
  </cols>
  <sheetData>
    <row r="1" spans="1:18" ht="62.15" customHeight="1">
      <c r="A1" s="37"/>
      <c r="B1" s="30" t="s">
        <v>122</v>
      </c>
      <c r="C1" s="37"/>
      <c r="D1" s="37"/>
      <c r="E1" s="37"/>
      <c r="F1" s="37"/>
      <c r="G1" s="37"/>
      <c r="H1" s="37"/>
      <c r="I1" s="37"/>
      <c r="J1" s="37"/>
      <c r="K1" s="37"/>
      <c r="L1" s="29"/>
      <c r="M1" s="29"/>
      <c r="N1" s="29"/>
      <c r="O1" s="29"/>
      <c r="P1" s="29"/>
      <c r="Q1" s="29"/>
      <c r="R1" s="29"/>
    </row>
    <row r="2" spans="1:18">
      <c r="K2" s="29"/>
      <c r="L2" s="29"/>
      <c r="M2" s="29"/>
      <c r="N2" s="29"/>
      <c r="O2" s="29"/>
      <c r="P2" s="29"/>
      <c r="Q2" s="29"/>
      <c r="R2" s="29"/>
    </row>
    <row r="3" spans="1:18" s="444" customFormat="1" ht="47.15" customHeight="1">
      <c r="B3" s="312" t="s">
        <v>99</v>
      </c>
      <c r="C3" s="252" t="str">
        <f>'Detailed Calculation '!H3</f>
        <v>Fee 1</v>
      </c>
      <c r="D3" s="313" t="s">
        <v>100</v>
      </c>
      <c r="E3" s="252" t="str">
        <f>'Detailed Calculation '!J3</f>
        <v>Fee 2</v>
      </c>
      <c r="F3" s="313" t="s">
        <v>100</v>
      </c>
      <c r="G3" s="252" t="str">
        <f>'Detailed Calculation '!L3</f>
        <v>Fee 3</v>
      </c>
      <c r="H3" s="313" t="s">
        <v>100</v>
      </c>
      <c r="I3" s="252" t="str">
        <f>'Detailed Calculation '!N3</f>
        <v>Fee 4</v>
      </c>
      <c r="J3" s="252" t="s">
        <v>100</v>
      </c>
      <c r="K3" s="445"/>
      <c r="L3" s="446"/>
      <c r="M3" s="447"/>
      <c r="N3" s="447"/>
      <c r="O3" s="447"/>
      <c r="P3" s="447"/>
      <c r="Q3" s="447"/>
      <c r="R3" s="446"/>
    </row>
    <row r="4" spans="1:18" s="444" customFormat="1" ht="11.5">
      <c r="B4" s="251" t="s">
        <v>20</v>
      </c>
      <c r="C4" s="253" t="e">
        <f>'Detailed Calculation '!H11</f>
        <v>#DIV/0!</v>
      </c>
      <c r="D4" s="254" t="e">
        <f>C4/C$13</f>
        <v>#DIV/0!</v>
      </c>
      <c r="E4" s="253" t="e">
        <f>'Detailed Calculation '!J11</f>
        <v>#DIV/0!</v>
      </c>
      <c r="F4" s="254" t="e">
        <f t="shared" ref="F4" si="0">E4/E$13</f>
        <v>#DIV/0!</v>
      </c>
      <c r="G4" s="253" t="e">
        <f>'Detailed Calculation '!L11</f>
        <v>#DIV/0!</v>
      </c>
      <c r="H4" s="254" t="e">
        <f t="shared" ref="H4" si="1">G4/G$13</f>
        <v>#DIV/0!</v>
      </c>
      <c r="I4" s="253" t="e">
        <f>'Detailed Calculation '!N11</f>
        <v>#DIV/0!</v>
      </c>
      <c r="J4" s="254" t="e">
        <f t="shared" ref="J4:J12" si="2">I4/I$13</f>
        <v>#DIV/0!</v>
      </c>
      <c r="K4" s="448"/>
      <c r="L4" s="446"/>
      <c r="M4" s="447"/>
      <c r="N4" s="447"/>
      <c r="O4" s="447"/>
      <c r="P4" s="447"/>
      <c r="Q4" s="447"/>
      <c r="R4" s="446"/>
    </row>
    <row r="5" spans="1:18" s="444" customFormat="1" ht="11.5">
      <c r="B5" s="251" t="s">
        <v>61</v>
      </c>
      <c r="C5" s="253" t="e">
        <f>'Detailed Calculation '!H17</f>
        <v>#DIV/0!</v>
      </c>
      <c r="D5" s="254" t="e">
        <f>C5/C$13</f>
        <v>#DIV/0!</v>
      </c>
      <c r="E5" s="253" t="e">
        <f>'Detailed Calculation '!J17</f>
        <v>#DIV/0!</v>
      </c>
      <c r="F5" s="254" t="e">
        <f t="shared" ref="F5" si="3">E5/E$13</f>
        <v>#DIV/0!</v>
      </c>
      <c r="G5" s="253" t="e">
        <f>'Detailed Calculation '!L17</f>
        <v>#DIV/0!</v>
      </c>
      <c r="H5" s="254" t="e">
        <f t="shared" ref="H5" si="4">G5/G$13</f>
        <v>#DIV/0!</v>
      </c>
      <c r="I5" s="253" t="e">
        <f>'Detailed Calculation '!N17</f>
        <v>#DIV/0!</v>
      </c>
      <c r="J5" s="254" t="e">
        <f t="shared" si="2"/>
        <v>#DIV/0!</v>
      </c>
      <c r="K5" s="448"/>
      <c r="L5" s="446"/>
      <c r="M5" s="447"/>
      <c r="N5" s="447"/>
      <c r="O5" s="447"/>
      <c r="P5" s="447"/>
      <c r="Q5" s="447"/>
      <c r="R5" s="446"/>
    </row>
    <row r="6" spans="1:18" s="444" customFormat="1" ht="11.5">
      <c r="B6" s="251" t="s">
        <v>62</v>
      </c>
      <c r="C6" s="253" t="e">
        <f>'Detailed Calculation '!H23</f>
        <v>#DIV/0!</v>
      </c>
      <c r="D6" s="254" t="e">
        <f>C6/C$13</f>
        <v>#DIV/0!</v>
      </c>
      <c r="E6" s="253" t="e">
        <f>'Detailed Calculation '!J23</f>
        <v>#DIV/0!</v>
      </c>
      <c r="F6" s="254" t="e">
        <f t="shared" ref="F6" si="5">E6/E$13</f>
        <v>#DIV/0!</v>
      </c>
      <c r="G6" s="253" t="e">
        <f>'Detailed Calculation '!L23</f>
        <v>#DIV/0!</v>
      </c>
      <c r="H6" s="254" t="e">
        <f t="shared" ref="H6" si="6">G6/G$13</f>
        <v>#DIV/0!</v>
      </c>
      <c r="I6" s="253" t="e">
        <f>'Detailed Calculation '!N23</f>
        <v>#DIV/0!</v>
      </c>
      <c r="J6" s="254" t="e">
        <f t="shared" si="2"/>
        <v>#DIV/0!</v>
      </c>
      <c r="K6" s="448"/>
      <c r="L6" s="446"/>
      <c r="M6" s="447"/>
      <c r="N6" s="447"/>
      <c r="O6" s="447"/>
      <c r="P6" s="447"/>
      <c r="Q6" s="447"/>
      <c r="R6" s="446"/>
    </row>
    <row r="7" spans="1:18" s="444" customFormat="1" ht="11.5">
      <c r="B7" s="251" t="s">
        <v>34</v>
      </c>
      <c r="C7" s="253" t="e">
        <f>'Detailed Calculation '!H29</f>
        <v>#DIV/0!</v>
      </c>
      <c r="D7" s="254" t="e">
        <f>C7/C$13</f>
        <v>#DIV/0!</v>
      </c>
      <c r="E7" s="253" t="e">
        <f>'Detailed Calculation '!J29</f>
        <v>#DIV/0!</v>
      </c>
      <c r="F7" s="254" t="e">
        <f t="shared" ref="F7" si="7">E7/E$13</f>
        <v>#DIV/0!</v>
      </c>
      <c r="G7" s="253" t="e">
        <f>'Detailed Calculation '!L29</f>
        <v>#DIV/0!</v>
      </c>
      <c r="H7" s="254" t="e">
        <f t="shared" ref="H7" si="8">G7/G$13</f>
        <v>#DIV/0!</v>
      </c>
      <c r="I7" s="253" t="e">
        <f>'Detailed Calculation '!N29</f>
        <v>#DIV/0!</v>
      </c>
      <c r="J7" s="254" t="e">
        <f t="shared" si="2"/>
        <v>#DIV/0!</v>
      </c>
      <c r="K7" s="448"/>
      <c r="L7" s="446"/>
      <c r="M7" s="447"/>
      <c r="N7" s="447"/>
      <c r="O7" s="447"/>
      <c r="P7" s="447"/>
      <c r="Q7" s="447"/>
      <c r="R7" s="446"/>
    </row>
    <row r="8" spans="1:18" s="444" customFormat="1" ht="11.5">
      <c r="B8" s="251" t="s">
        <v>269</v>
      </c>
      <c r="C8" s="253" t="e">
        <f>'Detailed Calculation '!H37</f>
        <v>#DIV/0!</v>
      </c>
      <c r="D8" s="254" t="e">
        <f>C8/C$13</f>
        <v>#DIV/0!</v>
      </c>
      <c r="E8" s="253" t="e">
        <f>'Detailed Calculation '!J37</f>
        <v>#DIV/0!</v>
      </c>
      <c r="F8" s="254" t="e">
        <f t="shared" ref="F8:F11" si="9">E8/E$13</f>
        <v>#DIV/0!</v>
      </c>
      <c r="G8" s="253" t="e">
        <f>'Detailed Calculation '!L37</f>
        <v>#DIV/0!</v>
      </c>
      <c r="H8" s="254" t="e">
        <f t="shared" ref="H8:H11" si="10">G8/G$13</f>
        <v>#DIV/0!</v>
      </c>
      <c r="I8" s="253" t="e">
        <f>'Detailed Calculation '!N37</f>
        <v>#DIV/0!</v>
      </c>
      <c r="J8" s="254" t="e">
        <f t="shared" si="2"/>
        <v>#DIV/0!</v>
      </c>
      <c r="K8" s="448"/>
      <c r="L8" s="446"/>
      <c r="M8" s="447"/>
      <c r="N8" s="447"/>
      <c r="O8" s="447"/>
      <c r="P8" s="447"/>
      <c r="Q8" s="447"/>
      <c r="R8" s="446"/>
    </row>
    <row r="9" spans="1:18" s="444" customFormat="1" ht="11.5">
      <c r="B9" s="251" t="s">
        <v>266</v>
      </c>
      <c r="C9" s="253" t="e">
        <f>'Detailed Calculation '!H43</f>
        <v>#DIV/0!</v>
      </c>
      <c r="D9" s="254" t="e">
        <f t="shared" ref="D9:D11" si="11">C9/C$13</f>
        <v>#DIV/0!</v>
      </c>
      <c r="E9" s="253" t="e">
        <f>'Detailed Calculation '!J43</f>
        <v>#DIV/0!</v>
      </c>
      <c r="F9" s="254" t="e">
        <f t="shared" si="9"/>
        <v>#DIV/0!</v>
      </c>
      <c r="G9" s="253" t="e">
        <f>'Detailed Calculation '!L43</f>
        <v>#DIV/0!</v>
      </c>
      <c r="H9" s="254" t="e">
        <f t="shared" si="10"/>
        <v>#DIV/0!</v>
      </c>
      <c r="I9" s="253" t="e">
        <f>'Detailed Calculation '!N43</f>
        <v>#DIV/0!</v>
      </c>
      <c r="J9" s="254" t="e">
        <f t="shared" si="2"/>
        <v>#DIV/0!</v>
      </c>
      <c r="K9" s="448"/>
      <c r="L9" s="446"/>
      <c r="M9" s="447"/>
      <c r="N9" s="447"/>
      <c r="O9" s="447"/>
      <c r="P9" s="447"/>
      <c r="Q9" s="447"/>
      <c r="R9" s="446"/>
    </row>
    <row r="10" spans="1:18" s="444" customFormat="1" ht="11.5">
      <c r="B10" s="251" t="s">
        <v>267</v>
      </c>
      <c r="C10" s="253" t="e">
        <f>'Detailed Calculation '!H49</f>
        <v>#DIV/0!</v>
      </c>
      <c r="D10" s="254" t="e">
        <f t="shared" si="11"/>
        <v>#DIV/0!</v>
      </c>
      <c r="E10" s="253" t="e">
        <f>'Detailed Calculation '!J49</f>
        <v>#DIV/0!</v>
      </c>
      <c r="F10" s="254" t="e">
        <f t="shared" si="9"/>
        <v>#DIV/0!</v>
      </c>
      <c r="G10" s="253" t="e">
        <f>'Detailed Calculation '!L49</f>
        <v>#DIV/0!</v>
      </c>
      <c r="H10" s="254" t="e">
        <f t="shared" si="10"/>
        <v>#DIV/0!</v>
      </c>
      <c r="I10" s="253" t="e">
        <f>'Detailed Calculation '!N49</f>
        <v>#DIV/0!</v>
      </c>
      <c r="J10" s="254" t="e">
        <f t="shared" si="2"/>
        <v>#DIV/0!</v>
      </c>
      <c r="K10" s="448"/>
      <c r="L10" s="446"/>
      <c r="M10" s="447"/>
      <c r="N10" s="447"/>
      <c r="O10" s="447"/>
      <c r="P10" s="447"/>
      <c r="Q10" s="447"/>
      <c r="R10" s="446"/>
    </row>
    <row r="11" spans="1:18" s="444" customFormat="1" ht="11.5">
      <c r="B11" s="251" t="s">
        <v>268</v>
      </c>
      <c r="C11" s="253" t="e">
        <f>'Detailed Calculation '!H55</f>
        <v>#DIV/0!</v>
      </c>
      <c r="D11" s="254" t="e">
        <f t="shared" si="11"/>
        <v>#DIV/0!</v>
      </c>
      <c r="E11" s="253" t="e">
        <f>'Detailed Calculation '!J55</f>
        <v>#DIV/0!</v>
      </c>
      <c r="F11" s="254" t="e">
        <f t="shared" si="9"/>
        <v>#DIV/0!</v>
      </c>
      <c r="G11" s="253" t="e">
        <f>'Detailed Calculation '!L55</f>
        <v>#DIV/0!</v>
      </c>
      <c r="H11" s="254" t="e">
        <f t="shared" si="10"/>
        <v>#DIV/0!</v>
      </c>
      <c r="I11" s="253" t="e">
        <f>'Detailed Calculation '!N55</f>
        <v>#DIV/0!</v>
      </c>
      <c r="J11" s="254" t="e">
        <f t="shared" si="2"/>
        <v>#DIV/0!</v>
      </c>
      <c r="K11" s="448"/>
      <c r="L11" s="446"/>
      <c r="M11" s="447"/>
      <c r="N11" s="447"/>
      <c r="O11" s="447"/>
      <c r="P11" s="447"/>
      <c r="Q11" s="447"/>
      <c r="R11" s="446"/>
    </row>
    <row r="12" spans="1:18" s="444" customFormat="1" ht="11.5">
      <c r="B12" s="251" t="s">
        <v>37</v>
      </c>
      <c r="C12" s="255" t="e">
        <f>'Detailed Calculation '!H61</f>
        <v>#DIV/0!</v>
      </c>
      <c r="D12" s="254" t="e">
        <f>C12/C$13</f>
        <v>#DIV/0!</v>
      </c>
      <c r="E12" s="255" t="e">
        <f>'Detailed Calculation '!J61</f>
        <v>#DIV/0!</v>
      </c>
      <c r="F12" s="254" t="e">
        <f t="shared" ref="F12" si="12">E12/E$13</f>
        <v>#DIV/0!</v>
      </c>
      <c r="G12" s="255" t="e">
        <f>'Detailed Calculation '!L61</f>
        <v>#DIV/0!</v>
      </c>
      <c r="H12" s="254" t="e">
        <f t="shared" ref="H12" si="13">G12/G$13</f>
        <v>#DIV/0!</v>
      </c>
      <c r="I12" s="255" t="e">
        <f>'Detailed Calculation '!N61</f>
        <v>#DIV/0!</v>
      </c>
      <c r="J12" s="254" t="e">
        <f t="shared" si="2"/>
        <v>#DIV/0!</v>
      </c>
      <c r="K12" s="31"/>
      <c r="L12" s="446"/>
      <c r="M12" s="447"/>
      <c r="N12" s="447"/>
      <c r="O12" s="447"/>
      <c r="P12" s="447"/>
      <c r="Q12" s="447"/>
      <c r="R12" s="446"/>
    </row>
    <row r="13" spans="1:18" s="446" customFormat="1" ht="11.5">
      <c r="B13" s="256" t="s">
        <v>38</v>
      </c>
      <c r="C13" s="257" t="e">
        <f>SUM(C4:C12)</f>
        <v>#DIV/0!</v>
      </c>
      <c r="D13" s="258" t="e">
        <f>SUM(D4:D12)</f>
        <v>#DIV/0!</v>
      </c>
      <c r="E13" s="257" t="e">
        <f t="shared" ref="E13:J13" si="14">SUM(E4:E12)</f>
        <v>#DIV/0!</v>
      </c>
      <c r="F13" s="258" t="e">
        <f t="shared" si="14"/>
        <v>#DIV/0!</v>
      </c>
      <c r="G13" s="257" t="e">
        <f t="shared" si="14"/>
        <v>#DIV/0!</v>
      </c>
      <c r="H13" s="258" t="e">
        <f t="shared" si="14"/>
        <v>#DIV/0!</v>
      </c>
      <c r="I13" s="257" t="e">
        <f t="shared" si="14"/>
        <v>#DIV/0!</v>
      </c>
      <c r="J13" s="258" t="e">
        <f t="shared" si="14"/>
        <v>#DIV/0!</v>
      </c>
      <c r="K13" s="31"/>
      <c r="M13" s="447"/>
      <c r="N13" s="447"/>
      <c r="O13" s="447"/>
      <c r="P13" s="447"/>
      <c r="Q13" s="447"/>
    </row>
    <row r="14" spans="1:18" s="78" customFormat="1" ht="11.5">
      <c r="B14" s="77" t="s">
        <v>39</v>
      </c>
      <c r="C14" s="80">
        <f>'Detailed Calculation '!H66</f>
        <v>0</v>
      </c>
      <c r="D14" s="81" t="e">
        <f>C14/C$13</f>
        <v>#DIV/0!</v>
      </c>
      <c r="E14" s="80">
        <f>'Detailed Calculation '!J66</f>
        <v>0</v>
      </c>
      <c r="F14" s="81" t="e">
        <f t="shared" ref="F14:F16" si="15">E14/E$13</f>
        <v>#DIV/0!</v>
      </c>
      <c r="G14" s="80">
        <f>'Detailed Calculation '!L66</f>
        <v>0</v>
      </c>
      <c r="H14" s="81" t="e">
        <f t="shared" ref="H14:H16" si="16">G14/G$13</f>
        <v>#DIV/0!</v>
      </c>
      <c r="I14" s="80">
        <f>'Detailed Calculation '!N66</f>
        <v>0</v>
      </c>
      <c r="J14" s="81" t="e">
        <f t="shared" ref="J14:J16" si="17">I14/I$13</f>
        <v>#DIV/0!</v>
      </c>
      <c r="K14" s="31"/>
      <c r="M14" s="110"/>
      <c r="N14" s="110"/>
      <c r="O14" s="110"/>
      <c r="P14" s="110"/>
      <c r="Q14" s="110"/>
    </row>
    <row r="15" spans="1:18" s="78" customFormat="1" ht="11.5">
      <c r="B15" s="77" t="s">
        <v>40</v>
      </c>
      <c r="C15" s="80">
        <f>'Detailed Calculation '!H67</f>
        <v>0</v>
      </c>
      <c r="D15" s="81" t="e">
        <f t="shared" ref="D15:D16" si="18">C15/C$13</f>
        <v>#DIV/0!</v>
      </c>
      <c r="E15" s="80">
        <f>'Detailed Calculation '!J67</f>
        <v>0</v>
      </c>
      <c r="F15" s="81" t="e">
        <f t="shared" si="15"/>
        <v>#DIV/0!</v>
      </c>
      <c r="G15" s="80">
        <f>'Detailed Calculation '!L67</f>
        <v>0</v>
      </c>
      <c r="H15" s="81" t="e">
        <f t="shared" si="16"/>
        <v>#DIV/0!</v>
      </c>
      <c r="I15" s="80">
        <f>'Detailed Calculation '!N67</f>
        <v>0</v>
      </c>
      <c r="J15" s="81" t="e">
        <f t="shared" si="17"/>
        <v>#DIV/0!</v>
      </c>
      <c r="K15" s="31"/>
      <c r="M15" s="110"/>
      <c r="N15" s="110"/>
      <c r="O15" s="110"/>
      <c r="P15" s="110"/>
      <c r="Q15" s="110"/>
    </row>
    <row r="16" spans="1:18" s="78" customFormat="1" ht="11.5">
      <c r="B16" s="77" t="s">
        <v>41</v>
      </c>
      <c r="C16" s="80">
        <f>'Detailed Calculation '!H68</f>
        <v>0</v>
      </c>
      <c r="D16" s="81" t="e">
        <f t="shared" si="18"/>
        <v>#DIV/0!</v>
      </c>
      <c r="E16" s="80">
        <f>'Detailed Calculation '!J68</f>
        <v>0</v>
      </c>
      <c r="F16" s="81" t="e">
        <f t="shared" si="15"/>
        <v>#DIV/0!</v>
      </c>
      <c r="G16" s="80">
        <f>'Detailed Calculation '!L68</f>
        <v>0</v>
      </c>
      <c r="H16" s="81" t="e">
        <f t="shared" si="16"/>
        <v>#DIV/0!</v>
      </c>
      <c r="I16" s="80">
        <f>'Detailed Calculation '!N68</f>
        <v>0</v>
      </c>
      <c r="J16" s="81" t="e">
        <f t="shared" si="17"/>
        <v>#DIV/0!</v>
      </c>
      <c r="K16" s="31"/>
      <c r="M16" s="110"/>
      <c r="N16" s="110"/>
      <c r="O16" s="110"/>
      <c r="P16" s="110"/>
      <c r="Q16" s="110"/>
    </row>
    <row r="17" spans="1:17" s="78" customFormat="1" ht="11.5">
      <c r="B17" s="82" t="s">
        <v>120</v>
      </c>
      <c r="C17" s="67" t="e">
        <f>C13+C14+C15+C16</f>
        <v>#DIV/0!</v>
      </c>
      <c r="D17" s="59"/>
      <c r="E17" s="67" t="e">
        <f t="shared" ref="E17" si="19">E13+E14+E15+E16</f>
        <v>#DIV/0!</v>
      </c>
      <c r="F17" s="59"/>
      <c r="G17" s="67" t="e">
        <f t="shared" ref="G17" si="20">G13+G14+G15+G16</f>
        <v>#DIV/0!</v>
      </c>
      <c r="H17" s="59"/>
      <c r="I17" s="67" t="e">
        <f t="shared" ref="I17" si="21">I13+I14+I15+I16</f>
        <v>#DIV/0!</v>
      </c>
      <c r="J17" s="59"/>
      <c r="K17" s="31"/>
      <c r="M17" s="110"/>
      <c r="N17" s="110"/>
      <c r="O17" s="110"/>
      <c r="P17" s="110"/>
      <c r="Q17" s="110"/>
    </row>
    <row r="18" spans="1:17" s="35" customFormat="1" ht="11.5">
      <c r="B18" s="90"/>
      <c r="C18" s="86"/>
      <c r="D18" s="86"/>
      <c r="E18" s="86"/>
      <c r="F18" s="86"/>
      <c r="G18" s="86"/>
      <c r="H18" s="86"/>
      <c r="I18" s="86"/>
      <c r="J18" s="86"/>
      <c r="K18" s="31"/>
    </row>
    <row r="19" spans="1:17" s="35" customFormat="1" ht="11.5">
      <c r="B19" s="54" t="s">
        <v>262</v>
      </c>
      <c r="C19" s="244" t="e">
        <f>'Detailed Calculation '!H73</f>
        <v>#DIV/0!</v>
      </c>
      <c r="D19" s="54"/>
      <c r="E19" s="244" t="e">
        <f>'Detailed Calculation '!J73</f>
        <v>#DIV/0!</v>
      </c>
      <c r="F19" s="54"/>
      <c r="G19" s="244" t="e">
        <f>'Detailed Calculation '!L73</f>
        <v>#DIV/0!</v>
      </c>
      <c r="H19" s="54"/>
      <c r="I19" s="244" t="e">
        <f>'Detailed Calculation '!N73</f>
        <v>#DIV/0!</v>
      </c>
      <c r="J19" s="54"/>
      <c r="K19" s="31"/>
    </row>
    <row r="20" spans="1:17" s="78" customFormat="1" ht="11.5">
      <c r="B20" s="54" t="s">
        <v>329</v>
      </c>
      <c r="C20" s="244" t="e">
        <f>'Detailed Calculation '!H74</f>
        <v>#DIV/0!</v>
      </c>
      <c r="D20" s="54"/>
      <c r="E20" s="244" t="e">
        <f>'Detailed Calculation '!J74</f>
        <v>#DIV/0!</v>
      </c>
      <c r="F20" s="54"/>
      <c r="G20" s="244" t="e">
        <f>'Detailed Calculation '!L74</f>
        <v>#DIV/0!</v>
      </c>
      <c r="H20" s="54"/>
      <c r="I20" s="244" t="e">
        <f>'Detailed Calculation '!N74</f>
        <v>#DIV/0!</v>
      </c>
      <c r="J20" s="54"/>
      <c r="K20" s="31"/>
      <c r="M20" s="110"/>
      <c r="N20" s="110"/>
      <c r="O20" s="110"/>
      <c r="P20" s="110"/>
      <c r="Q20" s="110"/>
    </row>
    <row r="21" spans="1:17" s="446" customFormat="1" ht="11.5">
      <c r="B21" s="83" t="s">
        <v>65</v>
      </c>
      <c r="C21" s="84" t="e">
        <f>C20*0.13</f>
        <v>#DIV/0!</v>
      </c>
      <c r="D21" s="85"/>
      <c r="E21" s="84" t="e">
        <f t="shared" ref="E21" si="22">E20*0.13</f>
        <v>#DIV/0!</v>
      </c>
      <c r="F21" s="85"/>
      <c r="G21" s="84" t="e">
        <f t="shared" ref="G21" si="23">G20*0.13</f>
        <v>#DIV/0!</v>
      </c>
      <c r="H21" s="85"/>
      <c r="I21" s="84" t="e">
        <f t="shared" ref="I21" si="24">I20*0.13</f>
        <v>#DIV/0!</v>
      </c>
      <c r="J21" s="85"/>
      <c r="K21" s="31"/>
      <c r="M21" s="447"/>
      <c r="N21" s="447"/>
      <c r="O21" s="447"/>
      <c r="P21" s="447"/>
      <c r="Q21" s="447"/>
    </row>
    <row r="22" spans="1:17" s="446" customFormat="1" ht="11.5">
      <c r="B22" s="87" t="s">
        <v>264</v>
      </c>
      <c r="C22" s="88" t="e">
        <f>C20-C21</f>
        <v>#DIV/0!</v>
      </c>
      <c r="D22" s="89"/>
      <c r="E22" s="88" t="e">
        <f t="shared" ref="E22" si="25">E20-E21</f>
        <v>#DIV/0!</v>
      </c>
      <c r="F22" s="89"/>
      <c r="G22" s="88" t="e">
        <f t="shared" ref="G22" si="26">G20-G21</f>
        <v>#DIV/0!</v>
      </c>
      <c r="H22" s="89"/>
      <c r="I22" s="88" t="e">
        <f t="shared" ref="I22" si="27">I20-I21</f>
        <v>#DIV/0!</v>
      </c>
      <c r="J22" s="89"/>
      <c r="K22" s="31"/>
      <c r="M22" s="447"/>
      <c r="N22" s="447"/>
      <c r="O22" s="447"/>
      <c r="P22" s="447"/>
      <c r="Q22" s="447"/>
    </row>
    <row r="23" spans="1:17" s="446" customFormat="1" ht="11.5">
      <c r="A23" s="449"/>
      <c r="B23" s="282" t="s">
        <v>265</v>
      </c>
      <c r="C23" s="88" t="e">
        <f>C22-C13</f>
        <v>#DIV/0!</v>
      </c>
      <c r="D23" s="89"/>
      <c r="E23" s="88" t="e">
        <f>E22-E13</f>
        <v>#DIV/0!</v>
      </c>
      <c r="F23" s="89"/>
      <c r="G23" s="88" t="e">
        <f>G22-G13</f>
        <v>#DIV/0!</v>
      </c>
      <c r="H23" s="89"/>
      <c r="I23" s="88" t="e">
        <f>I22-I13</f>
        <v>#DIV/0!</v>
      </c>
      <c r="J23" s="89"/>
      <c r="K23" s="31"/>
      <c r="M23" s="447"/>
      <c r="N23" s="447"/>
      <c r="O23" s="447"/>
      <c r="P23" s="447"/>
      <c r="Q23" s="447"/>
    </row>
    <row r="24" spans="1:17" s="450" customFormat="1" ht="11.5">
      <c r="B24" s="451"/>
      <c r="C24" s="452"/>
      <c r="D24" s="453"/>
      <c r="E24" s="452"/>
      <c r="F24" s="453"/>
      <c r="G24" s="452"/>
      <c r="H24" s="453"/>
      <c r="I24" s="452"/>
      <c r="J24" s="453"/>
      <c r="K24" s="31"/>
      <c r="M24" s="454"/>
      <c r="N24" s="454"/>
      <c r="O24" s="454"/>
      <c r="P24" s="454"/>
      <c r="Q24" s="454"/>
    </row>
    <row r="25" spans="1:17" s="446" customFormat="1" ht="11.5">
      <c r="B25" s="248" t="s">
        <v>63</v>
      </c>
      <c r="C25" s="246">
        <f>'Detailed Calculation '!H4</f>
        <v>0</v>
      </c>
      <c r="D25" s="85"/>
      <c r="E25" s="246">
        <f>'Detailed Calculation '!J4</f>
        <v>0</v>
      </c>
      <c r="F25" s="85"/>
      <c r="G25" s="246">
        <f>'Detailed Calculation '!L4</f>
        <v>0</v>
      </c>
      <c r="H25" s="85"/>
      <c r="I25" s="246">
        <f>'Detailed Calculation '!N4</f>
        <v>0</v>
      </c>
      <c r="J25" s="85"/>
      <c r="K25" s="31"/>
      <c r="M25" s="447"/>
      <c r="N25" s="447"/>
      <c r="O25" s="447"/>
      <c r="P25" s="447"/>
      <c r="Q25" s="447"/>
    </row>
    <row r="26" spans="1:17" s="450" customFormat="1" ht="11.5">
      <c r="B26" s="451"/>
      <c r="C26" s="452"/>
      <c r="D26" s="453"/>
      <c r="E26" s="452"/>
      <c r="F26" s="453"/>
      <c r="G26" s="452"/>
      <c r="H26" s="453"/>
      <c r="I26" s="452"/>
      <c r="J26" s="453"/>
      <c r="K26" s="31"/>
      <c r="M26" s="454"/>
      <c r="N26" s="454"/>
      <c r="O26" s="454"/>
      <c r="P26" s="454"/>
      <c r="Q26" s="454"/>
    </row>
    <row r="27" spans="1:17" s="446" customFormat="1" ht="11.5">
      <c r="B27" s="453"/>
      <c r="C27" s="453"/>
      <c r="D27" s="453"/>
      <c r="E27" s="453"/>
      <c r="F27" s="453"/>
      <c r="G27" s="453"/>
      <c r="H27" s="453"/>
      <c r="I27" s="453"/>
      <c r="J27" s="453"/>
      <c r="K27" s="31"/>
      <c r="M27" s="447"/>
      <c r="N27" s="447"/>
      <c r="O27" s="447"/>
      <c r="P27" s="447"/>
      <c r="Q27" s="447"/>
    </row>
    <row r="28" spans="1:17" s="446" customFormat="1" ht="11.5">
      <c r="B28" s="453"/>
      <c r="C28" s="453"/>
      <c r="D28" s="453"/>
      <c r="E28" s="453"/>
      <c r="F28" s="453"/>
      <c r="G28" s="453"/>
      <c r="H28" s="453"/>
      <c r="I28" s="453"/>
      <c r="J28" s="453"/>
      <c r="K28" s="31"/>
      <c r="M28" s="447"/>
      <c r="N28" s="447"/>
      <c r="O28" s="447"/>
      <c r="P28" s="447"/>
      <c r="Q28" s="447"/>
    </row>
    <row r="29" spans="1:17" s="446" customFormat="1" ht="11.5">
      <c r="B29" s="453"/>
      <c r="C29" s="453"/>
      <c r="D29" s="453"/>
      <c r="E29" s="453"/>
      <c r="F29" s="453"/>
      <c r="G29" s="453"/>
      <c r="H29" s="453"/>
      <c r="I29" s="453"/>
      <c r="J29" s="453"/>
      <c r="K29" s="31"/>
    </row>
    <row r="30" spans="1:17" s="450" customFormat="1" ht="11.5">
      <c r="B30" s="453"/>
      <c r="C30" s="453"/>
      <c r="D30" s="453"/>
      <c r="E30" s="453"/>
      <c r="F30" s="453"/>
      <c r="G30" s="453"/>
      <c r="H30" s="453"/>
      <c r="I30" s="453"/>
      <c r="J30" s="453"/>
      <c r="K30" s="31"/>
      <c r="M30" s="454"/>
      <c r="N30" s="454"/>
      <c r="O30" s="454"/>
      <c r="P30" s="454"/>
      <c r="Q30" s="454"/>
    </row>
    <row r="31" spans="1:17" s="450" customFormat="1" ht="11.5">
      <c r="B31" s="451"/>
      <c r="C31" s="452"/>
      <c r="D31" s="453"/>
      <c r="E31" s="452"/>
      <c r="F31" s="453"/>
      <c r="G31" s="452"/>
      <c r="H31" s="453"/>
      <c r="I31" s="452"/>
      <c r="J31" s="453"/>
      <c r="K31" s="31"/>
      <c r="M31" s="454"/>
      <c r="N31" s="454"/>
      <c r="O31" s="454"/>
      <c r="P31" s="454"/>
      <c r="Q31" s="454"/>
    </row>
    <row r="32" spans="1:17" s="450" customFormat="1" ht="11.5">
      <c r="B32" s="451"/>
      <c r="C32" s="452"/>
      <c r="D32" s="453"/>
      <c r="E32" s="452"/>
      <c r="F32" s="453"/>
      <c r="G32" s="452"/>
      <c r="H32" s="453"/>
      <c r="I32" s="452"/>
      <c r="J32" s="453"/>
      <c r="K32" s="31"/>
      <c r="M32" s="454"/>
      <c r="N32" s="454"/>
      <c r="O32" s="454"/>
      <c r="P32" s="454"/>
      <c r="Q32" s="454"/>
    </row>
    <row r="33" spans="2:17" s="35" customFormat="1" ht="11.5">
      <c r="B33" s="32"/>
      <c r="C33" s="33"/>
      <c r="D33" s="34"/>
      <c r="E33" s="33"/>
      <c r="F33" s="34"/>
      <c r="G33" s="33"/>
      <c r="H33" s="34"/>
      <c r="I33" s="33"/>
      <c r="J33" s="34"/>
      <c r="K33" s="31"/>
      <c r="M33" s="79"/>
      <c r="N33" s="79"/>
      <c r="O33" s="79"/>
      <c r="P33" s="79"/>
      <c r="Q33" s="79"/>
    </row>
    <row r="34" spans="2:17" s="35" customFormat="1" ht="11.5">
      <c r="B34" s="32"/>
      <c r="C34" s="33"/>
      <c r="D34" s="34"/>
      <c r="E34" s="33"/>
      <c r="F34" s="34"/>
      <c r="G34" s="33"/>
      <c r="H34" s="34"/>
      <c r="I34" s="33"/>
      <c r="J34" s="34"/>
      <c r="K34" s="31"/>
      <c r="M34" s="79"/>
      <c r="N34" s="79"/>
      <c r="O34" s="79"/>
      <c r="P34" s="79"/>
      <c r="Q34" s="79"/>
    </row>
    <row r="35" spans="2:17" s="35" customFormat="1" ht="11.5">
      <c r="B35" s="32"/>
      <c r="C35" s="33"/>
      <c r="D35" s="34"/>
      <c r="E35" s="33"/>
      <c r="F35" s="34"/>
      <c r="G35" s="33"/>
      <c r="H35" s="34"/>
      <c r="I35" s="33"/>
      <c r="J35" s="34"/>
      <c r="K35" s="31"/>
      <c r="M35" s="79"/>
      <c r="N35" s="79"/>
      <c r="O35" s="79"/>
      <c r="P35" s="79"/>
      <c r="Q35" s="79"/>
    </row>
    <row r="36" spans="2:17" s="35" customFormat="1" ht="11.5">
      <c r="B36" s="32"/>
      <c r="C36" s="33"/>
      <c r="D36" s="34"/>
      <c r="E36" s="33"/>
      <c r="F36" s="34"/>
      <c r="G36" s="33"/>
      <c r="H36" s="34"/>
      <c r="I36" s="33"/>
      <c r="J36" s="34"/>
      <c r="K36" s="31"/>
      <c r="M36" s="79"/>
      <c r="N36" s="79"/>
      <c r="O36" s="79"/>
      <c r="P36" s="79"/>
      <c r="Q36" s="79"/>
    </row>
    <row r="37" spans="2:17" s="35" customFormat="1" ht="11.5">
      <c r="B37" s="32"/>
      <c r="C37" s="33"/>
      <c r="D37" s="34"/>
      <c r="E37" s="33"/>
      <c r="F37" s="34"/>
      <c r="G37" s="33"/>
      <c r="H37" s="34"/>
      <c r="I37" s="33"/>
      <c r="J37" s="34"/>
      <c r="K37" s="31"/>
      <c r="M37" s="79"/>
      <c r="N37" s="79"/>
      <c r="O37" s="79"/>
      <c r="P37" s="79"/>
      <c r="Q37" s="79"/>
    </row>
    <row r="38" spans="2:17" s="35" customFormat="1" ht="11.5">
      <c r="B38" s="32"/>
      <c r="C38" s="33"/>
      <c r="D38" s="34"/>
      <c r="E38" s="33"/>
      <c r="F38" s="34"/>
      <c r="G38" s="33"/>
      <c r="H38" s="34"/>
      <c r="I38" s="33"/>
      <c r="J38" s="34"/>
      <c r="K38" s="31"/>
      <c r="M38" s="79"/>
      <c r="N38" s="79"/>
      <c r="O38" s="79"/>
      <c r="P38" s="79"/>
      <c r="Q38" s="79"/>
    </row>
    <row r="39" spans="2:17" s="35" customFormat="1" ht="11.5">
      <c r="B39" s="32"/>
      <c r="C39" s="33"/>
      <c r="D39" s="34"/>
      <c r="E39" s="33"/>
      <c r="F39" s="34"/>
      <c r="G39" s="33"/>
      <c r="H39" s="34"/>
      <c r="I39" s="33"/>
      <c r="J39" s="34"/>
      <c r="K39" s="31"/>
      <c r="M39" s="79"/>
      <c r="N39" s="79"/>
      <c r="O39" s="79"/>
      <c r="P39" s="79"/>
      <c r="Q39" s="79"/>
    </row>
    <row r="40" spans="2:17" s="35" customFormat="1" ht="11.5">
      <c r="B40" s="32"/>
      <c r="C40" s="33"/>
      <c r="D40" s="34"/>
      <c r="E40" s="33"/>
      <c r="F40" s="34"/>
      <c r="G40" s="33"/>
      <c r="H40" s="34"/>
      <c r="I40" s="33"/>
      <c r="J40" s="34"/>
      <c r="K40" s="31"/>
      <c r="M40" s="79"/>
      <c r="N40" s="79"/>
      <c r="O40" s="79"/>
      <c r="P40" s="79"/>
      <c r="Q40" s="79"/>
    </row>
    <row r="41" spans="2:17" s="35" customFormat="1" ht="11.5">
      <c r="B41" s="32"/>
      <c r="C41" s="33"/>
      <c r="D41" s="34"/>
      <c r="E41" s="33"/>
      <c r="F41" s="34"/>
      <c r="G41" s="33"/>
      <c r="H41" s="34"/>
      <c r="I41" s="33"/>
      <c r="J41" s="34"/>
      <c r="K41" s="31"/>
      <c r="M41" s="79"/>
      <c r="N41" s="79"/>
      <c r="O41" s="79"/>
      <c r="P41" s="79"/>
      <c r="Q41" s="79"/>
    </row>
    <row r="42" spans="2:17" s="35" customFormat="1" ht="11.5">
      <c r="B42" s="32"/>
      <c r="C42" s="33"/>
      <c r="D42" s="34"/>
      <c r="E42" s="33"/>
      <c r="F42" s="34"/>
      <c r="G42" s="33"/>
      <c r="H42" s="34"/>
      <c r="I42" s="33"/>
      <c r="J42" s="34"/>
      <c r="K42" s="31"/>
      <c r="M42" s="79"/>
      <c r="N42" s="79"/>
      <c r="O42" s="79"/>
      <c r="P42" s="79"/>
      <c r="Q42" s="79"/>
    </row>
    <row r="43" spans="2:17" s="35" customFormat="1" ht="11.5">
      <c r="B43" s="32"/>
      <c r="C43" s="33"/>
      <c r="D43" s="34"/>
      <c r="E43" s="33"/>
      <c r="F43" s="34"/>
      <c r="G43" s="33"/>
      <c r="H43" s="34"/>
      <c r="I43" s="33"/>
      <c r="J43" s="34"/>
      <c r="K43" s="31"/>
      <c r="M43" s="79"/>
      <c r="N43" s="79"/>
      <c r="O43" s="79"/>
      <c r="P43" s="79"/>
      <c r="Q43" s="79"/>
    </row>
    <row r="44" spans="2:17" s="35" customFormat="1" ht="11.5">
      <c r="B44" s="32"/>
      <c r="C44" s="33"/>
      <c r="D44" s="34"/>
      <c r="E44" s="33"/>
      <c r="F44" s="34"/>
      <c r="G44" s="33"/>
      <c r="H44" s="34"/>
      <c r="I44" s="33"/>
      <c r="J44" s="34"/>
      <c r="K44" s="31"/>
      <c r="M44" s="79"/>
      <c r="N44" s="79"/>
      <c r="O44" s="79"/>
      <c r="P44" s="79"/>
      <c r="Q44" s="79"/>
    </row>
    <row r="45" spans="2:17" s="35" customFormat="1" ht="11.5">
      <c r="B45" s="32"/>
      <c r="C45" s="33"/>
      <c r="D45" s="34"/>
      <c r="E45" s="33"/>
      <c r="F45" s="34"/>
      <c r="G45" s="33"/>
      <c r="H45" s="34"/>
      <c r="I45" s="33"/>
      <c r="J45" s="34"/>
      <c r="K45" s="31"/>
      <c r="M45" s="79"/>
      <c r="N45" s="79"/>
      <c r="O45" s="79"/>
      <c r="P45" s="79"/>
      <c r="Q45" s="79"/>
    </row>
    <row r="46" spans="2:17" s="35" customFormat="1" ht="11.5">
      <c r="B46" s="32"/>
      <c r="C46" s="33"/>
      <c r="D46" s="34"/>
      <c r="E46" s="33"/>
      <c r="F46" s="34"/>
      <c r="G46" s="33"/>
      <c r="H46" s="34"/>
      <c r="I46" s="33"/>
      <c r="J46" s="34"/>
      <c r="K46" s="31"/>
      <c r="M46" s="79"/>
      <c r="N46" s="79"/>
      <c r="O46" s="79"/>
      <c r="P46" s="79"/>
      <c r="Q46" s="79"/>
    </row>
    <row r="47" spans="2:17" s="35" customFormat="1" ht="11.5">
      <c r="B47" s="32"/>
      <c r="C47" s="33"/>
      <c r="D47" s="34"/>
      <c r="E47" s="33"/>
      <c r="F47" s="34"/>
      <c r="G47" s="33"/>
      <c r="H47" s="34"/>
      <c r="I47" s="33"/>
      <c r="J47" s="34"/>
      <c r="K47" s="31"/>
      <c r="M47" s="79"/>
      <c r="N47" s="79"/>
      <c r="O47" s="79"/>
      <c r="P47" s="79"/>
      <c r="Q47" s="79"/>
    </row>
    <row r="48" spans="2:17" s="35" customFormat="1" ht="11.5">
      <c r="B48" s="32"/>
      <c r="C48" s="33"/>
      <c r="D48" s="34"/>
      <c r="E48" s="33"/>
      <c r="F48" s="34"/>
      <c r="G48" s="33"/>
      <c r="H48" s="34"/>
      <c r="I48" s="33"/>
      <c r="J48" s="34"/>
      <c r="K48" s="31"/>
      <c r="M48" s="79"/>
      <c r="N48" s="79"/>
      <c r="O48" s="79"/>
      <c r="P48" s="79"/>
      <c r="Q48" s="79"/>
    </row>
    <row r="49" spans="1:18" s="35" customFormat="1" ht="11.5">
      <c r="B49" s="32"/>
      <c r="C49" s="33"/>
      <c r="D49" s="34"/>
      <c r="E49" s="33"/>
      <c r="F49" s="34"/>
      <c r="G49" s="33"/>
      <c r="H49" s="34"/>
      <c r="I49" s="33"/>
      <c r="J49" s="34"/>
      <c r="K49" s="31"/>
      <c r="M49" s="79"/>
      <c r="N49" s="79"/>
      <c r="O49" s="79"/>
      <c r="P49" s="79"/>
      <c r="Q49" s="79"/>
    </row>
    <row r="50" spans="1:18" s="35" customFormat="1" ht="11.5">
      <c r="B50" s="32"/>
      <c r="C50" s="33"/>
      <c r="D50" s="34"/>
      <c r="E50" s="33"/>
      <c r="F50" s="34"/>
      <c r="G50" s="33"/>
      <c r="H50" s="34"/>
      <c r="I50" s="33"/>
      <c r="J50" s="34"/>
      <c r="K50" s="31"/>
      <c r="M50" s="79"/>
      <c r="N50" s="79"/>
      <c r="O50" s="79"/>
      <c r="P50" s="79"/>
      <c r="Q50" s="79"/>
    </row>
    <row r="51" spans="1:18" s="35" customFormat="1" ht="11.5">
      <c r="B51" s="32"/>
      <c r="C51" s="33"/>
      <c r="D51" s="34"/>
      <c r="E51" s="33"/>
      <c r="F51" s="34"/>
      <c r="G51" s="33"/>
      <c r="H51" s="34"/>
      <c r="I51" s="33"/>
      <c r="J51" s="34"/>
      <c r="K51" s="31"/>
      <c r="M51" s="79"/>
      <c r="N51" s="79"/>
      <c r="O51" s="79"/>
      <c r="P51" s="79"/>
      <c r="Q51" s="79"/>
    </row>
    <row r="52" spans="1:18" s="35" customFormat="1" ht="11.5">
      <c r="B52" s="32"/>
      <c r="C52" s="33"/>
      <c r="D52" s="34"/>
      <c r="E52" s="33"/>
      <c r="F52" s="34"/>
      <c r="G52" s="33"/>
      <c r="H52" s="34"/>
      <c r="I52" s="33"/>
      <c r="J52" s="34"/>
      <c r="K52" s="31"/>
      <c r="M52" s="79"/>
      <c r="N52" s="79"/>
      <c r="O52" s="79"/>
      <c r="P52" s="79"/>
      <c r="Q52" s="79"/>
    </row>
    <row r="53" spans="1:18" ht="58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29"/>
      <c r="M53" s="29"/>
      <c r="N53" s="29"/>
      <c r="O53" s="29"/>
      <c r="P53" s="29"/>
      <c r="Q53" s="29"/>
      <c r="R53" s="29"/>
    </row>
    <row r="54" spans="1:18">
      <c r="K54" s="29"/>
      <c r="L54" s="29"/>
      <c r="M54" s="29"/>
      <c r="N54" s="29"/>
      <c r="O54" s="29"/>
      <c r="P54" s="29"/>
      <c r="Q54" s="29"/>
      <c r="R54" s="29"/>
    </row>
    <row r="63" spans="1:18" ht="30.65" customHeight="1"/>
    <row r="64" spans="1:18" ht="30.65" customHeight="1"/>
    <row r="65" ht="30.65" customHeight="1"/>
    <row r="66" ht="30.65" customHeight="1"/>
    <row r="67" ht="30.65" customHeight="1"/>
    <row r="68" ht="30.65" customHeight="1"/>
    <row r="69" ht="30.65" customHeight="1"/>
    <row r="70" ht="30.65" customHeight="1"/>
    <row r="71" ht="30.65" customHeight="1"/>
    <row r="72" ht="30.65" customHeight="1"/>
    <row r="73" ht="30.65" customHeight="1"/>
    <row r="74" ht="30.65" customHeight="1"/>
    <row r="75" ht="30.65" customHeight="1"/>
    <row r="76" ht="30.65" customHeight="1"/>
    <row r="77" ht="30.65" customHeight="1"/>
    <row r="78" ht="30.65" customHeight="1"/>
    <row r="79" ht="30.65" customHeight="1"/>
    <row r="80" ht="30.65" customHeight="1"/>
    <row r="81" ht="30.65" customHeight="1"/>
    <row r="82" ht="30.65" customHeight="1"/>
    <row r="83" ht="30.65" customHeight="1"/>
    <row r="84" ht="30.65" customHeight="1"/>
    <row r="85" ht="30.65" customHeight="1"/>
    <row r="86" ht="30.65" customHeight="1"/>
    <row r="87" ht="30.65" customHeight="1"/>
    <row r="88" ht="30.65" customHeight="1"/>
    <row r="89" ht="30.65" customHeight="1"/>
    <row r="90" ht="30.65" customHeight="1"/>
  </sheetData>
  <pageMargins left="0.25" right="0.25" top="0.25" bottom="0.25" header="0" footer="0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45"/>
  <sheetViews>
    <sheetView showWhiteSpace="0" topLeftCell="A8" zoomScale="120" zoomScaleNormal="120" zoomScaleSheetLayoutView="100" zoomScalePageLayoutView="110" workbookViewId="0">
      <selection activeCell="C17" sqref="C17:K25"/>
    </sheetView>
  </sheetViews>
  <sheetFormatPr defaultColWidth="9.1796875" defaultRowHeight="14.5"/>
  <cols>
    <col min="1" max="1" width="3.453125" customWidth="1"/>
    <col min="2" max="2" width="22.453125" customWidth="1"/>
    <col min="3" max="3" width="8.26953125" style="27" bestFit="1" customWidth="1"/>
    <col min="4" max="4" width="2.453125" style="27" customWidth="1"/>
    <col min="5" max="5" width="8.26953125" style="27" bestFit="1" customWidth="1"/>
    <col min="6" max="6" width="2.453125" style="27" customWidth="1"/>
    <col min="7" max="7" width="8.26953125" style="27" bestFit="1" customWidth="1"/>
    <col min="8" max="8" width="2.453125" style="27" customWidth="1"/>
    <col min="9" max="9" width="8.26953125" style="27" bestFit="1" customWidth="1"/>
    <col min="10" max="10" width="2.453125" style="27" customWidth="1"/>
    <col min="11" max="11" width="11.1796875" bestFit="1" customWidth="1"/>
    <col min="12" max="12" width="11" customWidth="1"/>
    <col min="13" max="13" width="8.7265625" style="291" customWidth="1"/>
    <col min="14" max="14" width="2.1796875" style="291" customWidth="1"/>
  </cols>
  <sheetData>
    <row r="1" spans="1:14" ht="62.5" customHeight="1">
      <c r="A1" s="37"/>
      <c r="B1" s="30" t="s">
        <v>117</v>
      </c>
      <c r="C1" s="26"/>
      <c r="D1" s="26"/>
      <c r="E1" s="26"/>
      <c r="F1" s="26"/>
      <c r="G1" s="26"/>
      <c r="H1" s="26"/>
      <c r="I1" s="26"/>
      <c r="J1" s="26"/>
      <c r="K1" s="36"/>
      <c r="L1" s="36"/>
      <c r="M1" s="290"/>
      <c r="N1" s="290"/>
    </row>
    <row r="2" spans="1:1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314"/>
      <c r="N2" s="314"/>
    </row>
    <row r="3" spans="1:14" s="358" customFormat="1">
      <c r="A3" s="455"/>
      <c r="B3" s="456"/>
      <c r="C3" s="457" t="str">
        <f>'Detailed Calculation '!H3</f>
        <v>Fee 1</v>
      </c>
      <c r="D3" s="457"/>
      <c r="E3" s="457" t="str">
        <f>'Detailed Calculation '!J3</f>
        <v>Fee 2</v>
      </c>
      <c r="F3" s="457"/>
      <c r="G3" s="457" t="str">
        <f>'Detailed Calculation '!L3</f>
        <v>Fee 3</v>
      </c>
      <c r="H3" s="457"/>
      <c r="I3" s="457" t="str">
        <f>'Detailed Calculation '!N3</f>
        <v>Fee 4</v>
      </c>
      <c r="J3" s="457"/>
      <c r="K3" s="458"/>
      <c r="L3" s="458"/>
      <c r="M3" s="366"/>
      <c r="N3" s="366"/>
    </row>
    <row r="4" spans="1:14" s="74" customFormat="1">
      <c r="A4" s="315"/>
      <c r="B4" s="318" t="s">
        <v>118</v>
      </c>
      <c r="C4" s="316"/>
      <c r="D4" s="316"/>
      <c r="E4" s="316"/>
      <c r="F4" s="316"/>
      <c r="G4" s="316"/>
      <c r="H4" s="316"/>
      <c r="I4" s="316"/>
      <c r="J4" s="316"/>
      <c r="K4" s="319"/>
      <c r="L4" s="319"/>
      <c r="M4" s="320"/>
      <c r="N4" s="320"/>
    </row>
    <row r="5" spans="1:14" s="358" customFormat="1">
      <c r="A5" s="455"/>
      <c r="B5" s="459" t="s">
        <v>18</v>
      </c>
      <c r="C5" s="460">
        <f>'Detailed Calculation '!H4</f>
        <v>0</v>
      </c>
      <c r="D5" s="456"/>
      <c r="E5" s="460">
        <f>'Detailed Calculation '!J4</f>
        <v>0</v>
      </c>
      <c r="F5" s="456"/>
      <c r="G5" s="460">
        <f>'Detailed Calculation '!L4</f>
        <v>0</v>
      </c>
      <c r="H5" s="456"/>
      <c r="I5" s="460">
        <f>'Detailed Calculation '!N4</f>
        <v>0</v>
      </c>
      <c r="J5" s="456"/>
      <c r="K5" s="458"/>
      <c r="L5" s="458"/>
      <c r="M5" s="366"/>
      <c r="N5" s="366"/>
    </row>
    <row r="6" spans="1:14" s="358" customFormat="1">
      <c r="A6" s="455"/>
      <c r="B6" s="459" t="s">
        <v>335</v>
      </c>
      <c r="C6" s="460">
        <f>'Detailed Calculation '!H5</f>
        <v>0</v>
      </c>
      <c r="D6" s="456"/>
      <c r="E6" s="460">
        <f>'Detailed Calculation '!J5</f>
        <v>0</v>
      </c>
      <c r="F6" s="456"/>
      <c r="G6" s="460">
        <f>'Detailed Calculation '!L5</f>
        <v>0</v>
      </c>
      <c r="H6" s="456"/>
      <c r="I6" s="460">
        <f>'Detailed Calculation '!N5</f>
        <v>0</v>
      </c>
      <c r="J6" s="456"/>
      <c r="K6" s="458"/>
      <c r="L6" s="458"/>
      <c r="M6" s="366"/>
      <c r="N6" s="366"/>
    </row>
    <row r="7" spans="1:14" s="467" customFormat="1">
      <c r="A7" s="461"/>
      <c r="B7" s="462" t="s">
        <v>10</v>
      </c>
      <c r="C7" s="463">
        <f>C6</f>
        <v>0</v>
      </c>
      <c r="D7" s="464"/>
      <c r="E7" s="463">
        <f t="shared" ref="E7" si="0">E6</f>
        <v>0</v>
      </c>
      <c r="F7" s="464"/>
      <c r="G7" s="463">
        <f t="shared" ref="G7" si="1">G6</f>
        <v>0</v>
      </c>
      <c r="H7" s="464"/>
      <c r="I7" s="463">
        <f t="shared" ref="I7" si="2">I6</f>
        <v>0</v>
      </c>
      <c r="J7" s="464"/>
      <c r="K7" s="465"/>
      <c r="L7" s="465"/>
      <c r="M7" s="466"/>
      <c r="N7" s="466"/>
    </row>
    <row r="8" spans="1:14" s="467" customFormat="1">
      <c r="A8" s="455"/>
      <c r="B8" s="459"/>
      <c r="C8" s="468"/>
      <c r="D8" s="468"/>
      <c r="E8" s="468"/>
      <c r="F8" s="468"/>
      <c r="G8" s="468"/>
      <c r="H8" s="468"/>
      <c r="I8" s="468"/>
      <c r="J8" s="468"/>
      <c r="K8" s="459"/>
      <c r="L8" s="459"/>
      <c r="M8" s="366"/>
      <c r="N8" s="366"/>
    </row>
    <row r="9" spans="1:14" s="75" customFormat="1">
      <c r="A9" s="324"/>
      <c r="B9" s="318" t="s">
        <v>273</v>
      </c>
      <c r="C9" s="323"/>
      <c r="D9" s="323"/>
      <c r="E9" s="323"/>
      <c r="F9" s="323"/>
      <c r="G9" s="323"/>
      <c r="H9" s="323"/>
      <c r="I9" s="323"/>
      <c r="J9" s="323"/>
      <c r="K9" s="322"/>
      <c r="L9" s="322"/>
      <c r="M9" s="320"/>
      <c r="N9" s="320"/>
    </row>
    <row r="10" spans="1:14" s="467" customFormat="1">
      <c r="A10" s="455"/>
      <c r="B10" s="459" t="s">
        <v>101</v>
      </c>
      <c r="C10" s="469" t="e">
        <f>C7*'Summary by Component'!C20</f>
        <v>#DIV/0!</v>
      </c>
      <c r="D10" s="469"/>
      <c r="E10" s="469" t="e">
        <f>E7*'Summary by Component'!E20</f>
        <v>#DIV/0!</v>
      </c>
      <c r="F10" s="469"/>
      <c r="G10" s="469" t="e">
        <f>G7*'Summary by Component'!G20</f>
        <v>#DIV/0!</v>
      </c>
      <c r="H10" s="469"/>
      <c r="I10" s="469" t="e">
        <f>I7*'Summary by Component'!I20</f>
        <v>#DIV/0!</v>
      </c>
      <c r="J10" s="469"/>
      <c r="K10" s="470" t="e">
        <f>SUM(C10:I10)</f>
        <v>#DIV/0!</v>
      </c>
      <c r="L10" s="459"/>
      <c r="M10" s="366"/>
      <c r="N10" s="366"/>
    </row>
    <row r="11" spans="1:14" s="75" customFormat="1">
      <c r="A11" s="325"/>
      <c r="B11" s="326" t="s">
        <v>102</v>
      </c>
      <c r="C11" s="327" t="e">
        <f>C10*0.13</f>
        <v>#DIV/0!</v>
      </c>
      <c r="D11" s="327"/>
      <c r="E11" s="327" t="e">
        <f t="shared" ref="E11" si="3">E10*0.13</f>
        <v>#DIV/0!</v>
      </c>
      <c r="F11" s="327"/>
      <c r="G11" s="327" t="e">
        <f t="shared" ref="G11" si="4">G10*0.13</f>
        <v>#DIV/0!</v>
      </c>
      <c r="H11" s="327"/>
      <c r="I11" s="327" t="e">
        <f t="shared" ref="I11" si="5">I10*0.13</f>
        <v>#DIV/0!</v>
      </c>
      <c r="J11" s="327"/>
      <c r="K11" s="364" t="e">
        <f t="shared" ref="K11:K12" si="6">SUM(C11:I11)</f>
        <v>#DIV/0!</v>
      </c>
      <c r="L11" s="328"/>
      <c r="M11" s="329"/>
      <c r="N11" s="329"/>
    </row>
    <row r="12" spans="1:14" s="467" customFormat="1">
      <c r="A12" s="471"/>
      <c r="B12" s="472" t="s">
        <v>196</v>
      </c>
      <c r="C12" s="469" t="e">
        <f>C10-C11</f>
        <v>#DIV/0!</v>
      </c>
      <c r="D12" s="469"/>
      <c r="E12" s="469" t="e">
        <f t="shared" ref="E12" si="7">E10-E11</f>
        <v>#DIV/0!</v>
      </c>
      <c r="F12" s="469"/>
      <c r="G12" s="469" t="e">
        <f t="shared" ref="G12" si="8">G10-G11</f>
        <v>#DIV/0!</v>
      </c>
      <c r="H12" s="469"/>
      <c r="I12" s="469" t="e">
        <f t="shared" ref="I12" si="9">I10-I11</f>
        <v>#DIV/0!</v>
      </c>
      <c r="J12" s="469"/>
      <c r="K12" s="470" t="e">
        <f t="shared" si="6"/>
        <v>#DIV/0!</v>
      </c>
      <c r="L12" s="459"/>
      <c r="M12" s="473" t="e">
        <f>K12/L14</f>
        <v>#DIV/0!</v>
      </c>
      <c r="N12" s="473"/>
    </row>
    <row r="13" spans="1:14" s="467" customFormat="1">
      <c r="A13" s="471"/>
      <c r="B13" s="472"/>
      <c r="C13" s="469"/>
      <c r="D13" s="469"/>
      <c r="E13" s="469"/>
      <c r="F13" s="469"/>
      <c r="G13" s="469"/>
      <c r="H13" s="469"/>
      <c r="I13" s="469"/>
      <c r="J13" s="469"/>
      <c r="K13" s="470"/>
      <c r="L13" s="459"/>
      <c r="M13" s="473"/>
      <c r="N13" s="473"/>
    </row>
    <row r="14" spans="1:14" s="467" customFormat="1">
      <c r="A14" s="455"/>
      <c r="B14" s="462" t="s">
        <v>103</v>
      </c>
      <c r="C14" s="474" t="e">
        <f>C12</f>
        <v>#DIV/0!</v>
      </c>
      <c r="D14" s="474"/>
      <c r="E14" s="474" t="e">
        <f>E12</f>
        <v>#DIV/0!</v>
      </c>
      <c r="F14" s="474"/>
      <c r="G14" s="474" t="e">
        <f>G12</f>
        <v>#DIV/0!</v>
      </c>
      <c r="H14" s="474"/>
      <c r="I14" s="474" t="e">
        <f>I12</f>
        <v>#DIV/0!</v>
      </c>
      <c r="J14" s="474"/>
      <c r="K14" s="475"/>
      <c r="L14" s="474" t="e">
        <f>K12</f>
        <v>#DIV/0!</v>
      </c>
      <c r="M14" s="466"/>
      <c r="N14" s="466"/>
    </row>
    <row r="15" spans="1:14" s="467" customFormat="1">
      <c r="A15" s="476"/>
      <c r="B15" s="459"/>
      <c r="C15" s="477"/>
      <c r="D15" s="477"/>
      <c r="E15" s="477"/>
      <c r="F15" s="477"/>
      <c r="G15" s="477"/>
      <c r="H15" s="477"/>
      <c r="I15" s="477"/>
      <c r="J15" s="362"/>
      <c r="K15" s="362"/>
      <c r="L15" s="362"/>
      <c r="M15" s="366"/>
      <c r="N15" s="366"/>
    </row>
    <row r="16" spans="1:14" s="74" customFormat="1">
      <c r="A16" s="315"/>
      <c r="B16" s="318" t="s">
        <v>107</v>
      </c>
      <c r="C16" s="330"/>
      <c r="D16" s="330"/>
      <c r="E16" s="330"/>
      <c r="F16" s="330"/>
      <c r="G16" s="330"/>
      <c r="H16" s="330"/>
      <c r="I16" s="330"/>
      <c r="J16" s="331"/>
      <c r="K16" s="331"/>
      <c r="L16" s="331"/>
      <c r="M16" s="320"/>
      <c r="N16" s="320"/>
    </row>
    <row r="17" spans="1:21" s="358" customFormat="1">
      <c r="A17" s="455"/>
      <c r="B17" s="459" t="s">
        <v>20</v>
      </c>
      <c r="C17" s="469" t="e">
        <f>C$7*'Summary by Component'!C4</f>
        <v>#DIV/0!</v>
      </c>
      <c r="D17" s="362"/>
      <c r="E17" s="469" t="e">
        <f>E$7*'Summary by Component'!E4</f>
        <v>#DIV/0!</v>
      </c>
      <c r="F17" s="362"/>
      <c r="G17" s="469" t="e">
        <f>G$7*'Summary by Component'!G4</f>
        <v>#DIV/0!</v>
      </c>
      <c r="H17" s="362"/>
      <c r="I17" s="469" t="e">
        <f>I$7*'Summary by Component'!I4</f>
        <v>#DIV/0!</v>
      </c>
      <c r="J17" s="362"/>
      <c r="K17" s="362" t="e">
        <f>-SUM(C17:J17)</f>
        <v>#DIV/0!</v>
      </c>
      <c r="L17" s="362"/>
      <c r="M17" s="366" t="e">
        <f t="shared" ref="M17:M25" si="10">K17/L$27</f>
        <v>#DIV/0!</v>
      </c>
      <c r="N17" s="366"/>
    </row>
    <row r="18" spans="1:21" s="358" customFormat="1">
      <c r="A18" s="455"/>
      <c r="B18" s="459" t="s">
        <v>104</v>
      </c>
      <c r="C18" s="469" t="e">
        <f>C$7*'Summary by Component'!C5</f>
        <v>#DIV/0!</v>
      </c>
      <c r="D18" s="362"/>
      <c r="E18" s="469" t="e">
        <f>E$7*'Summary by Component'!E5</f>
        <v>#DIV/0!</v>
      </c>
      <c r="F18" s="362"/>
      <c r="G18" s="469" t="e">
        <f>G$7*'Summary by Component'!G5</f>
        <v>#DIV/0!</v>
      </c>
      <c r="H18" s="362"/>
      <c r="I18" s="469" t="e">
        <f>I$7*'Summary by Component'!I5</f>
        <v>#DIV/0!</v>
      </c>
      <c r="J18" s="362"/>
      <c r="K18" s="362" t="e">
        <f t="shared" ref="K18:K25" si="11">-SUM(C18:J18)</f>
        <v>#DIV/0!</v>
      </c>
      <c r="L18" s="362"/>
      <c r="M18" s="366" t="e">
        <f t="shared" si="10"/>
        <v>#DIV/0!</v>
      </c>
      <c r="N18" s="366"/>
    </row>
    <row r="19" spans="1:21" s="358" customFormat="1">
      <c r="A19" s="455"/>
      <c r="B19" s="459" t="s">
        <v>105</v>
      </c>
      <c r="C19" s="469" t="e">
        <f>C$7*'Summary by Component'!C6</f>
        <v>#DIV/0!</v>
      </c>
      <c r="D19" s="362"/>
      <c r="E19" s="469" t="e">
        <f>E$7*'Summary by Component'!E6</f>
        <v>#DIV/0!</v>
      </c>
      <c r="F19" s="362"/>
      <c r="G19" s="469" t="e">
        <f>G$7*'Summary by Component'!G6</f>
        <v>#DIV/0!</v>
      </c>
      <c r="H19" s="362"/>
      <c r="I19" s="469" t="e">
        <f>I$7*'Summary by Component'!I6</f>
        <v>#DIV/0!</v>
      </c>
      <c r="J19" s="362"/>
      <c r="K19" s="362" t="e">
        <f t="shared" si="11"/>
        <v>#DIV/0!</v>
      </c>
      <c r="L19" s="362"/>
      <c r="M19" s="366" t="e">
        <f t="shared" si="10"/>
        <v>#DIV/0!</v>
      </c>
      <c r="N19" s="366"/>
    </row>
    <row r="20" spans="1:21" s="358" customFormat="1">
      <c r="A20" s="455"/>
      <c r="B20" s="459" t="s">
        <v>34</v>
      </c>
      <c r="C20" s="469" t="e">
        <f>C$7*'Summary by Component'!C7</f>
        <v>#DIV/0!</v>
      </c>
      <c r="D20" s="362"/>
      <c r="E20" s="469" t="e">
        <f>E$7*'Summary by Component'!E7</f>
        <v>#DIV/0!</v>
      </c>
      <c r="F20" s="362"/>
      <c r="G20" s="469" t="e">
        <f>G$7*'Summary by Component'!G7</f>
        <v>#DIV/0!</v>
      </c>
      <c r="H20" s="362"/>
      <c r="I20" s="469" t="e">
        <f>I$7*'Summary by Component'!I7</f>
        <v>#DIV/0!</v>
      </c>
      <c r="J20" s="362"/>
      <c r="K20" s="362" t="e">
        <f t="shared" si="11"/>
        <v>#DIV/0!</v>
      </c>
      <c r="L20" s="362"/>
      <c r="M20" s="366" t="e">
        <f t="shared" si="10"/>
        <v>#DIV/0!</v>
      </c>
      <c r="N20" s="366"/>
    </row>
    <row r="21" spans="1:21" s="358" customFormat="1">
      <c r="A21" s="455"/>
      <c r="B21" s="459" t="s">
        <v>269</v>
      </c>
      <c r="C21" s="469" t="e">
        <f>C$7*'Summary by Component'!C8</f>
        <v>#DIV/0!</v>
      </c>
      <c r="D21" s="362"/>
      <c r="E21" s="469" t="e">
        <f>E$7*'Summary by Component'!E8</f>
        <v>#DIV/0!</v>
      </c>
      <c r="F21" s="362"/>
      <c r="G21" s="469" t="e">
        <f>G$7*'Summary by Component'!G8</f>
        <v>#DIV/0!</v>
      </c>
      <c r="H21" s="362"/>
      <c r="I21" s="469" t="e">
        <f>I$7*'Summary by Component'!I8</f>
        <v>#DIV/0!</v>
      </c>
      <c r="J21" s="362"/>
      <c r="K21" s="362" t="e">
        <f t="shared" si="11"/>
        <v>#DIV/0!</v>
      </c>
      <c r="L21" s="362"/>
      <c r="M21" s="366" t="e">
        <f t="shared" si="10"/>
        <v>#DIV/0!</v>
      </c>
      <c r="N21" s="366"/>
    </row>
    <row r="22" spans="1:21" s="358" customFormat="1">
      <c r="A22" s="455"/>
      <c r="B22" s="459" t="s">
        <v>266</v>
      </c>
      <c r="C22" s="469" t="e">
        <f>C$7*'Summary by Component'!C9</f>
        <v>#DIV/0!</v>
      </c>
      <c r="D22" s="362"/>
      <c r="E22" s="469" t="e">
        <f>E$7*'Summary by Component'!E9</f>
        <v>#DIV/0!</v>
      </c>
      <c r="F22" s="362"/>
      <c r="G22" s="469" t="e">
        <f>G$7*'Summary by Component'!G9</f>
        <v>#DIV/0!</v>
      </c>
      <c r="H22" s="362"/>
      <c r="I22" s="469" t="e">
        <f>I$7*'Summary by Component'!I9</f>
        <v>#DIV/0!</v>
      </c>
      <c r="J22" s="362"/>
      <c r="K22" s="362" t="e">
        <f t="shared" si="11"/>
        <v>#DIV/0!</v>
      </c>
      <c r="L22" s="362"/>
      <c r="M22" s="366" t="e">
        <f t="shared" si="10"/>
        <v>#DIV/0!</v>
      </c>
      <c r="N22" s="366"/>
    </row>
    <row r="23" spans="1:21" s="358" customFormat="1">
      <c r="A23" s="455"/>
      <c r="B23" s="459" t="s">
        <v>267</v>
      </c>
      <c r="C23" s="469" t="e">
        <f>C$7*'Summary by Component'!C10</f>
        <v>#DIV/0!</v>
      </c>
      <c r="D23" s="362"/>
      <c r="E23" s="469" t="e">
        <f>E$7*'Summary by Component'!E10</f>
        <v>#DIV/0!</v>
      </c>
      <c r="F23" s="362"/>
      <c r="G23" s="469" t="e">
        <f>G$7*'Summary by Component'!G10</f>
        <v>#DIV/0!</v>
      </c>
      <c r="H23" s="362"/>
      <c r="I23" s="469" t="e">
        <f>I$7*'Summary by Component'!I10</f>
        <v>#DIV/0!</v>
      </c>
      <c r="J23" s="362"/>
      <c r="K23" s="362" t="e">
        <f t="shared" si="11"/>
        <v>#DIV/0!</v>
      </c>
      <c r="L23" s="362"/>
      <c r="M23" s="366" t="e">
        <f t="shared" si="10"/>
        <v>#DIV/0!</v>
      </c>
      <c r="N23" s="366"/>
    </row>
    <row r="24" spans="1:21" s="358" customFormat="1">
      <c r="A24" s="455"/>
      <c r="B24" s="459" t="s">
        <v>268</v>
      </c>
      <c r="C24" s="469" t="e">
        <f>C$7*'Summary by Component'!C11</f>
        <v>#DIV/0!</v>
      </c>
      <c r="D24" s="362"/>
      <c r="E24" s="469" t="e">
        <f>E$7*'Summary by Component'!E11</f>
        <v>#DIV/0!</v>
      </c>
      <c r="F24" s="362"/>
      <c r="G24" s="469" t="e">
        <f>G$7*'Summary by Component'!G11</f>
        <v>#DIV/0!</v>
      </c>
      <c r="H24" s="362"/>
      <c r="I24" s="469" t="e">
        <f>I$7*'Summary by Component'!I11</f>
        <v>#DIV/0!</v>
      </c>
      <c r="J24" s="362"/>
      <c r="K24" s="362" t="e">
        <f t="shared" si="11"/>
        <v>#DIV/0!</v>
      </c>
      <c r="L24" s="362"/>
      <c r="M24" s="366" t="e">
        <f t="shared" si="10"/>
        <v>#DIV/0!</v>
      </c>
      <c r="N24" s="366"/>
    </row>
    <row r="25" spans="1:21" s="358" customFormat="1">
      <c r="A25" s="455"/>
      <c r="B25" s="459" t="s">
        <v>37</v>
      </c>
      <c r="C25" s="469" t="e">
        <f>C$7*'Summary by Component'!C12</f>
        <v>#DIV/0!</v>
      </c>
      <c r="D25" s="362"/>
      <c r="E25" s="469" t="e">
        <f>E$7*'Summary by Component'!E12</f>
        <v>#DIV/0!</v>
      </c>
      <c r="F25" s="362"/>
      <c r="G25" s="469" t="e">
        <f>G$7*'Summary by Component'!G12</f>
        <v>#DIV/0!</v>
      </c>
      <c r="H25" s="362"/>
      <c r="I25" s="469" t="e">
        <f>I$7*'Summary by Component'!I12</f>
        <v>#DIV/0!</v>
      </c>
      <c r="J25" s="362"/>
      <c r="K25" s="362" t="e">
        <f t="shared" si="11"/>
        <v>#DIV/0!</v>
      </c>
      <c r="L25" s="362"/>
      <c r="M25" s="366" t="e">
        <f t="shared" si="10"/>
        <v>#DIV/0!</v>
      </c>
      <c r="N25" s="366"/>
    </row>
    <row r="26" spans="1:21" s="358" customFormat="1">
      <c r="A26" s="455"/>
      <c r="B26" s="459"/>
      <c r="C26" s="469"/>
      <c r="D26" s="362"/>
      <c r="E26" s="469"/>
      <c r="F26" s="362"/>
      <c r="G26" s="469"/>
      <c r="H26" s="362"/>
      <c r="I26" s="469"/>
      <c r="J26" s="362"/>
      <c r="K26" s="362"/>
      <c r="L26" s="362"/>
      <c r="M26" s="366"/>
      <c r="N26" s="366"/>
    </row>
    <row r="27" spans="1:21" s="358" customFormat="1">
      <c r="A27" s="478"/>
      <c r="B27" s="462" t="s">
        <v>59</v>
      </c>
      <c r="C27" s="474" t="e">
        <f>SUM(C17:C25)</f>
        <v>#DIV/0!</v>
      </c>
      <c r="D27" s="474"/>
      <c r="E27" s="474" t="e">
        <f t="shared" ref="E27" si="12">SUM(E17:E25)</f>
        <v>#DIV/0!</v>
      </c>
      <c r="F27" s="474"/>
      <c r="G27" s="474" t="e">
        <f t="shared" ref="G27" si="13">SUM(G17:G25)</f>
        <v>#DIV/0!</v>
      </c>
      <c r="H27" s="474"/>
      <c r="I27" s="474" t="e">
        <f t="shared" ref="I27" si="14">SUM(I17:I25)</f>
        <v>#DIV/0!</v>
      </c>
      <c r="J27" s="474"/>
      <c r="K27" s="475"/>
      <c r="L27" s="357" t="e">
        <f>SUM(K17:K25)</f>
        <v>#DIV/0!</v>
      </c>
      <c r="M27" s="466"/>
      <c r="N27" s="466"/>
    </row>
    <row r="28" spans="1:21" s="358" customFormat="1">
      <c r="A28" s="471"/>
      <c r="B28" s="462"/>
      <c r="C28" s="474"/>
      <c r="D28" s="474"/>
      <c r="E28" s="474"/>
      <c r="F28" s="474"/>
      <c r="G28" s="474"/>
      <c r="H28" s="474"/>
      <c r="I28" s="474"/>
      <c r="J28" s="479"/>
      <c r="K28" s="479"/>
      <c r="L28" s="480"/>
      <c r="M28" s="466"/>
      <c r="N28" s="466"/>
    </row>
    <row r="29" spans="1:21" s="74" customFormat="1">
      <c r="A29" s="333"/>
      <c r="B29" s="318" t="s">
        <v>119</v>
      </c>
      <c r="C29" s="334"/>
      <c r="D29" s="334"/>
      <c r="E29" s="334"/>
      <c r="F29" s="334"/>
      <c r="G29" s="334"/>
      <c r="H29" s="334"/>
      <c r="I29" s="334"/>
      <c r="J29" s="335"/>
      <c r="K29" s="335"/>
      <c r="L29" s="332"/>
      <c r="M29" s="320"/>
      <c r="N29" s="320"/>
    </row>
    <row r="30" spans="1:21" s="74" customFormat="1">
      <c r="A30" s="333"/>
      <c r="B30" s="336" t="s">
        <v>330</v>
      </c>
      <c r="C30" s="337"/>
      <c r="D30" s="337"/>
      <c r="E30" s="337"/>
      <c r="F30" s="337"/>
      <c r="G30" s="337"/>
      <c r="H30" s="337"/>
      <c r="I30" s="337"/>
      <c r="J30" s="328"/>
      <c r="K30" s="328"/>
      <c r="L30" s="328"/>
      <c r="M30" s="338"/>
      <c r="N30" s="338"/>
      <c r="P30" s="372"/>
      <c r="Q30" s="372"/>
      <c r="R30" s="372"/>
      <c r="S30" s="372"/>
      <c r="T30" s="372"/>
      <c r="U30" s="372"/>
    </row>
    <row r="31" spans="1:21" s="74" customFormat="1">
      <c r="A31" s="325"/>
      <c r="B31" s="339" t="s">
        <v>331</v>
      </c>
      <c r="C31" s="341">
        <f>C$7*'Summary by Component'!C14</f>
        <v>0</v>
      </c>
      <c r="D31" s="340"/>
      <c r="E31" s="341">
        <f>E$7*'Summary by Component'!E14</f>
        <v>0</v>
      </c>
      <c r="F31" s="340"/>
      <c r="G31" s="341">
        <f>G$7*'Summary by Component'!G14</f>
        <v>0</v>
      </c>
      <c r="H31" s="340"/>
      <c r="I31" s="341">
        <f>I$7*'Summary by Component'!I14</f>
        <v>0</v>
      </c>
      <c r="J31" s="340"/>
      <c r="K31" s="341">
        <f>SUM(C31:J31)</f>
        <v>0</v>
      </c>
      <c r="L31" s="342"/>
      <c r="M31" s="338" t="e">
        <f>-K31/L27</f>
        <v>#DIV/0!</v>
      </c>
      <c r="N31" s="338"/>
      <c r="P31" s="372"/>
      <c r="Q31" s="372"/>
      <c r="R31" s="372"/>
      <c r="S31" s="372"/>
      <c r="T31" s="372"/>
      <c r="U31" s="372"/>
    </row>
    <row r="32" spans="1:21" s="376" customFormat="1" ht="14.25" customHeight="1">
      <c r="A32" s="316"/>
      <c r="B32" s="339" t="s">
        <v>332</v>
      </c>
      <c r="C32" s="341">
        <f>C$7*'Summary by Component'!C15</f>
        <v>0</v>
      </c>
      <c r="D32" s="340"/>
      <c r="E32" s="341">
        <f>E$7*'Summary by Component'!E15</f>
        <v>0</v>
      </c>
      <c r="F32" s="340"/>
      <c r="G32" s="341">
        <f>G$7*'Summary by Component'!G15</f>
        <v>0</v>
      </c>
      <c r="H32" s="340"/>
      <c r="I32" s="341">
        <f>I$7*'Summary by Component'!I15</f>
        <v>0</v>
      </c>
      <c r="J32" s="340"/>
      <c r="K32" s="341">
        <f t="shared" ref="K32:K33" si="15">SUM(C32:J32)</f>
        <v>0</v>
      </c>
      <c r="L32" s="342"/>
      <c r="M32" s="338" t="e">
        <f>-K32/L27</f>
        <v>#DIV/0!</v>
      </c>
      <c r="N32" s="338"/>
      <c r="P32" s="377"/>
      <c r="Q32" s="377"/>
      <c r="R32" s="377"/>
      <c r="S32" s="377"/>
      <c r="T32" s="377"/>
      <c r="U32" s="377"/>
    </row>
    <row r="33" spans="1:21" s="74" customFormat="1">
      <c r="A33" s="333"/>
      <c r="B33" s="339" t="s">
        <v>333</v>
      </c>
      <c r="C33" s="341">
        <f>C$7*'Summary by Component'!C16</f>
        <v>0</v>
      </c>
      <c r="D33" s="340"/>
      <c r="E33" s="341">
        <f>E$7*'Summary by Component'!E16</f>
        <v>0</v>
      </c>
      <c r="F33" s="340"/>
      <c r="G33" s="341">
        <f>G$7*'Summary by Component'!G16</f>
        <v>0</v>
      </c>
      <c r="H33" s="340"/>
      <c r="I33" s="341">
        <f>I$7*'Summary by Component'!I16</f>
        <v>0</v>
      </c>
      <c r="J33" s="340"/>
      <c r="K33" s="341">
        <f t="shared" si="15"/>
        <v>0</v>
      </c>
      <c r="L33" s="342"/>
      <c r="M33" s="338" t="e">
        <f>-K33/L27</f>
        <v>#DIV/0!</v>
      </c>
      <c r="N33" s="338"/>
      <c r="P33" s="372"/>
      <c r="Q33" s="372"/>
      <c r="R33" s="372"/>
      <c r="S33" s="372"/>
      <c r="T33" s="372"/>
      <c r="U33" s="372"/>
    </row>
    <row r="34" spans="1:21" s="358" customFormat="1">
      <c r="A34" s="355"/>
      <c r="B34" s="356" t="s">
        <v>334</v>
      </c>
      <c r="C34" s="360" t="e">
        <f>C7*'Summary by Component'!C23</f>
        <v>#DIV/0!</v>
      </c>
      <c r="D34" s="362"/>
      <c r="E34" s="360" t="e">
        <f>E7*'Summary by Component'!E23</f>
        <v>#DIV/0!</v>
      </c>
      <c r="F34" s="362"/>
      <c r="G34" s="360" t="e">
        <f>G7*'Summary by Component'!G23</f>
        <v>#DIV/0!</v>
      </c>
      <c r="H34" s="362"/>
      <c r="I34" s="360" t="e">
        <f>I7*'Summary by Component'!I23</f>
        <v>#DIV/0!</v>
      </c>
      <c r="J34" s="359"/>
      <c r="K34" s="360" t="e">
        <f>SUM(C34:J34)</f>
        <v>#DIV/0!</v>
      </c>
      <c r="L34" s="357"/>
      <c r="M34" s="366" t="e">
        <f>K34/L14</f>
        <v>#DIV/0!</v>
      </c>
      <c r="N34" s="366"/>
      <c r="P34" s="373"/>
      <c r="Q34" s="373"/>
      <c r="R34" s="373"/>
      <c r="S34" s="373"/>
      <c r="T34" s="373"/>
      <c r="U34" s="373"/>
    </row>
    <row r="35" spans="1:21" s="74" customFormat="1">
      <c r="A35" s="343"/>
      <c r="B35" s="354"/>
      <c r="D35" s="345"/>
      <c r="F35" s="345"/>
      <c r="H35" s="345"/>
      <c r="J35" s="345"/>
      <c r="K35" s="344"/>
      <c r="M35" s="317"/>
      <c r="N35" s="317"/>
      <c r="P35" s="372"/>
      <c r="Q35" s="372"/>
      <c r="R35" s="372"/>
      <c r="S35" s="372"/>
      <c r="T35" s="372"/>
      <c r="U35" s="372"/>
    </row>
    <row r="36" spans="1:21" s="490" customFormat="1">
      <c r="A36" s="485"/>
      <c r="B36" s="371" t="s">
        <v>340</v>
      </c>
      <c r="C36" s="486" t="e">
        <f>SUM(C31:C34)</f>
        <v>#DIV/0!</v>
      </c>
      <c r="D36" s="487"/>
      <c r="E36" s="486" t="e">
        <f t="shared" ref="E36" si="16">SUM(E31:E34)</f>
        <v>#DIV/0!</v>
      </c>
      <c r="F36" s="487"/>
      <c r="G36" s="486" t="e">
        <f t="shared" ref="G36" si="17">SUM(G31:G34)</f>
        <v>#DIV/0!</v>
      </c>
      <c r="H36" s="487"/>
      <c r="I36" s="486" t="e">
        <f t="shared" ref="I36" si="18">SUM(I31:I34)</f>
        <v>#DIV/0!</v>
      </c>
      <c r="J36" s="487"/>
      <c r="K36" s="488"/>
      <c r="L36" s="489" t="e">
        <f>SUM(K31:K34)</f>
        <v>#DIV/0!</v>
      </c>
      <c r="M36" s="338" t="e">
        <f>-L36/L27</f>
        <v>#DIV/0!</v>
      </c>
      <c r="N36" s="338"/>
      <c r="P36" s="491"/>
      <c r="Q36" s="491"/>
      <c r="R36" s="491"/>
      <c r="S36" s="491"/>
      <c r="T36" s="491"/>
      <c r="U36" s="491"/>
    </row>
    <row r="37" spans="1:21" s="74" customFormat="1">
      <c r="A37" s="343"/>
      <c r="B37" s="353"/>
      <c r="C37" s="346"/>
      <c r="D37" s="363"/>
      <c r="E37" s="346"/>
      <c r="F37" s="363"/>
      <c r="G37" s="346"/>
      <c r="H37" s="363"/>
      <c r="I37" s="346"/>
      <c r="J37" s="345"/>
      <c r="K37" s="365"/>
      <c r="L37" s="361"/>
      <c r="M37" s="317"/>
      <c r="N37" s="317"/>
      <c r="P37" s="372"/>
      <c r="Q37" s="372"/>
      <c r="R37" s="372"/>
      <c r="S37" s="372"/>
      <c r="T37" s="372"/>
      <c r="U37" s="372"/>
    </row>
    <row r="38" spans="1:21" s="358" customFormat="1" ht="15" thickBot="1">
      <c r="A38" s="385"/>
      <c r="B38" s="464" t="s">
        <v>106</v>
      </c>
      <c r="C38" s="481" t="e">
        <f>ROUND(C14-C27-C36,0)</f>
        <v>#DIV/0!</v>
      </c>
      <c r="D38" s="479"/>
      <c r="E38" s="481" t="e">
        <f>ROUND(E14-E27-E36,0)</f>
        <v>#DIV/0!</v>
      </c>
      <c r="F38" s="479"/>
      <c r="G38" s="481" t="e">
        <f>ROUND(G14-G27-G36,0)</f>
        <v>#DIV/0!</v>
      </c>
      <c r="H38" s="479"/>
      <c r="I38" s="481" t="e">
        <f>ROUND(I14-I27-I36,0)</f>
        <v>#DIV/0!</v>
      </c>
      <c r="J38" s="482"/>
      <c r="K38" s="483"/>
      <c r="L38" s="484" t="e">
        <f>ROUND(L14+L27-L36,0)</f>
        <v>#DIV/0!</v>
      </c>
      <c r="M38" s="366"/>
      <c r="N38" s="366"/>
      <c r="P38" s="373"/>
      <c r="Q38" s="373"/>
      <c r="R38" s="373"/>
      <c r="S38" s="373"/>
      <c r="T38" s="373"/>
      <c r="U38" s="373"/>
    </row>
    <row r="39" spans="1:21" s="74" customFormat="1" ht="15" thickTop="1">
      <c r="A39" s="343"/>
      <c r="B39" s="321"/>
      <c r="C39" s="346"/>
      <c r="D39" s="347"/>
      <c r="E39" s="347"/>
      <c r="F39" s="347"/>
      <c r="G39" s="347"/>
      <c r="H39" s="347"/>
      <c r="I39" s="347"/>
      <c r="J39" s="347"/>
      <c r="K39" s="346"/>
      <c r="L39" s="347"/>
      <c r="M39" s="348"/>
      <c r="N39" s="348"/>
      <c r="O39" s="76"/>
      <c r="P39" s="374"/>
      <c r="Q39" s="372"/>
      <c r="R39" s="372"/>
      <c r="S39" s="372"/>
      <c r="T39" s="372"/>
      <c r="U39" s="372"/>
    </row>
    <row r="40" spans="1:21">
      <c r="A40" s="5"/>
      <c r="B40" s="349"/>
      <c r="C40" s="349"/>
      <c r="D40" s="101"/>
      <c r="E40" s="101"/>
      <c r="F40" s="101"/>
      <c r="G40" s="101"/>
      <c r="H40" s="101"/>
      <c r="I40" s="101"/>
      <c r="J40" s="101"/>
      <c r="K40" s="101"/>
      <c r="L40" s="101"/>
      <c r="M40" s="350"/>
      <c r="N40" s="350"/>
      <c r="O40" s="39"/>
      <c r="P40" s="375"/>
      <c r="Q40" s="6"/>
      <c r="R40" s="6"/>
      <c r="S40" s="6"/>
      <c r="T40" s="6"/>
      <c r="U40" s="6"/>
    </row>
    <row r="41" spans="1:21">
      <c r="A41" s="5"/>
      <c r="B41" s="351"/>
      <c r="C41" s="351"/>
      <c r="D41" s="5"/>
      <c r="E41" s="5"/>
      <c r="F41" s="5"/>
      <c r="G41" s="5"/>
      <c r="H41" s="5"/>
      <c r="I41" s="5"/>
      <c r="J41" s="5"/>
      <c r="K41" s="5"/>
      <c r="L41" s="5"/>
      <c r="M41" s="352"/>
      <c r="N41" s="352"/>
      <c r="O41" s="39"/>
      <c r="P41" s="375"/>
      <c r="Q41" s="6"/>
      <c r="R41" s="6"/>
      <c r="S41" s="6"/>
      <c r="T41" s="6"/>
      <c r="U41" s="6"/>
    </row>
    <row r="42" spans="1:21">
      <c r="A42" s="5"/>
      <c r="B42" s="5"/>
      <c r="C42" s="351"/>
      <c r="D42" s="351"/>
      <c r="E42" s="351"/>
      <c r="F42" s="351"/>
      <c r="G42" s="351"/>
      <c r="H42" s="351"/>
      <c r="I42" s="351"/>
      <c r="J42" s="351"/>
      <c r="K42" s="5"/>
      <c r="L42" s="5"/>
      <c r="M42" s="352"/>
      <c r="N42" s="352"/>
      <c r="P42" s="6"/>
      <c r="Q42" s="6"/>
      <c r="R42" s="6"/>
      <c r="S42" s="6"/>
      <c r="T42" s="6"/>
      <c r="U42" s="6"/>
    </row>
    <row r="43" spans="1:21">
      <c r="A43" s="5"/>
      <c r="B43" s="5"/>
      <c r="C43" s="351"/>
      <c r="D43" s="351"/>
      <c r="E43" s="351"/>
      <c r="F43" s="351"/>
      <c r="G43" s="351"/>
      <c r="H43" s="351"/>
      <c r="I43" s="351"/>
      <c r="J43" s="351"/>
      <c r="K43" s="5"/>
      <c r="L43" s="5"/>
      <c r="M43" s="352"/>
      <c r="N43" s="352"/>
      <c r="P43" s="6"/>
      <c r="Q43" s="6"/>
      <c r="R43" s="6"/>
      <c r="S43" s="6"/>
      <c r="T43" s="6"/>
      <c r="U43" s="6"/>
    </row>
    <row r="44" spans="1:21">
      <c r="A44" s="5"/>
      <c r="B44" s="5"/>
      <c r="C44" s="351"/>
      <c r="D44" s="351"/>
      <c r="E44" s="351"/>
      <c r="F44" s="351"/>
      <c r="G44" s="351"/>
      <c r="H44" s="351"/>
      <c r="I44" s="351"/>
      <c r="J44" s="351"/>
      <c r="K44" s="5"/>
      <c r="L44" s="5"/>
      <c r="M44" s="352"/>
      <c r="N44" s="352"/>
      <c r="P44" s="6"/>
      <c r="Q44" s="6"/>
      <c r="R44" s="6"/>
      <c r="S44" s="6"/>
      <c r="T44" s="6"/>
      <c r="U44" s="6"/>
    </row>
    <row r="45" spans="1:21" ht="57.65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292"/>
      <c r="N45" s="292"/>
    </row>
  </sheetData>
  <printOptions horizontalCentered="1"/>
  <pageMargins left="0.25" right="0.25" top="0.25" bottom="0.25" header="0" footer="0"/>
  <pageSetup fitToWidth="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zoomScale="120" zoomScaleNormal="120" zoomScalePageLayoutView="120" workbookViewId="0">
      <selection activeCell="C17" sqref="C17:K25"/>
    </sheetView>
  </sheetViews>
  <sheetFormatPr defaultRowHeight="14.5"/>
  <cols>
    <col min="1" max="1" width="2.54296875" customWidth="1"/>
    <col min="2" max="2" width="28.1796875" customWidth="1"/>
    <col min="3" max="4" width="8.1796875" customWidth="1"/>
    <col min="5" max="5" width="9.54296875" customWidth="1"/>
    <col min="6" max="6" width="8.54296875" customWidth="1"/>
    <col min="7" max="7" width="9.1796875" customWidth="1"/>
    <col min="8" max="8" width="7.1796875" customWidth="1"/>
    <col min="9" max="9" width="3.81640625" style="311" customWidth="1"/>
    <col min="10" max="10" width="7.1796875" bestFit="1" customWidth="1"/>
    <col min="11" max="11" width="3.81640625" style="311" customWidth="1"/>
    <col min="12" max="12" width="7.1796875" bestFit="1" customWidth="1"/>
    <col min="13" max="13" width="3.81640625" style="311" customWidth="1"/>
    <col min="14" max="14" width="7.1796875" bestFit="1" customWidth="1"/>
    <col min="15" max="15" width="3.81640625" style="311" customWidth="1"/>
    <col min="16" max="16" width="9" bestFit="1" customWidth="1"/>
    <col min="17" max="17" width="5" style="311" bestFit="1" customWidth="1"/>
    <col min="18" max="18" width="2.54296875" customWidth="1"/>
  </cols>
  <sheetData>
    <row r="1" spans="1:18" ht="63.65" customHeight="1">
      <c r="A1" s="41"/>
      <c r="B1" s="111" t="s">
        <v>95</v>
      </c>
      <c r="C1" s="4"/>
      <c r="D1" s="4"/>
      <c r="E1" s="4"/>
      <c r="F1" s="4"/>
      <c r="G1" s="4"/>
      <c r="H1" s="4"/>
      <c r="I1" s="298"/>
      <c r="J1" s="4"/>
      <c r="K1" s="298"/>
      <c r="L1" s="4"/>
      <c r="M1" s="298"/>
      <c r="N1" s="4"/>
      <c r="O1" s="298"/>
      <c r="P1" s="4"/>
      <c r="Q1" s="298"/>
      <c r="R1" s="298"/>
    </row>
    <row r="2" spans="1:18">
      <c r="A2" s="5"/>
      <c r="B2" s="5"/>
      <c r="C2" s="5"/>
      <c r="D2" s="5"/>
      <c r="E2" s="5"/>
      <c r="F2" s="5"/>
      <c r="G2" s="5"/>
      <c r="H2" s="5"/>
      <c r="I2" s="299"/>
      <c r="J2" s="5"/>
      <c r="K2" s="299"/>
      <c r="L2" s="5"/>
      <c r="M2" s="299"/>
      <c r="N2" s="5"/>
      <c r="O2" s="299"/>
      <c r="P2" s="5"/>
      <c r="Q2" s="299"/>
      <c r="R2" s="5"/>
    </row>
    <row r="3" spans="1:18" s="496" customFormat="1">
      <c r="A3" s="492"/>
      <c r="B3" s="312" t="s">
        <v>197</v>
      </c>
      <c r="C3" s="493"/>
      <c r="D3" s="493"/>
      <c r="E3" s="493"/>
      <c r="F3" s="493"/>
      <c r="G3" s="494"/>
      <c r="H3" s="252" t="s">
        <v>296</v>
      </c>
      <c r="I3" s="495"/>
      <c r="J3" s="252" t="s">
        <v>297</v>
      </c>
      <c r="K3" s="495"/>
      <c r="L3" s="252" t="s">
        <v>298</v>
      </c>
      <c r="M3" s="495"/>
      <c r="N3" s="252" t="s">
        <v>299</v>
      </c>
      <c r="O3" s="495"/>
      <c r="P3" s="252" t="s">
        <v>17</v>
      </c>
      <c r="Q3" s="495"/>
      <c r="R3" s="381"/>
    </row>
    <row r="4" spans="1:18" s="496" customFormat="1">
      <c r="A4" s="492"/>
      <c r="B4" s="497" t="s">
        <v>18</v>
      </c>
      <c r="C4" s="498"/>
      <c r="D4" s="498"/>
      <c r="E4" s="498"/>
      <c r="F4" s="498"/>
      <c r="G4" s="499"/>
      <c r="H4" s="500"/>
      <c r="I4" s="501"/>
      <c r="J4" s="500"/>
      <c r="K4" s="501"/>
      <c r="L4" s="500"/>
      <c r="M4" s="501"/>
      <c r="N4" s="500"/>
      <c r="O4" s="501"/>
      <c r="P4" s="500"/>
      <c r="Q4" s="501"/>
      <c r="R4" s="381"/>
    </row>
    <row r="5" spans="1:18" s="496" customFormat="1">
      <c r="A5" s="492"/>
      <c r="B5" s="497" t="s">
        <v>19</v>
      </c>
      <c r="C5" s="498"/>
      <c r="D5" s="498"/>
      <c r="E5" s="498"/>
      <c r="F5" s="498"/>
      <c r="G5" s="499"/>
      <c r="H5" s="502"/>
      <c r="I5" s="501"/>
      <c r="J5" s="502"/>
      <c r="K5" s="501"/>
      <c r="L5" s="502"/>
      <c r="M5" s="501"/>
      <c r="N5" s="502"/>
      <c r="O5" s="501"/>
      <c r="P5" s="502">
        <f>SUM(H5:O5)</f>
        <v>0</v>
      </c>
      <c r="Q5" s="501"/>
      <c r="R5" s="381"/>
    </row>
    <row r="6" spans="1:18" s="496" customFormat="1">
      <c r="A6" s="492"/>
      <c r="B6" s="503"/>
      <c r="C6" s="45"/>
      <c r="D6" s="503"/>
      <c r="E6" s="503"/>
      <c r="F6" s="503"/>
      <c r="G6" s="503"/>
      <c r="H6" s="503"/>
      <c r="I6" s="504"/>
      <c r="J6" s="503"/>
      <c r="K6" s="504"/>
      <c r="L6" s="503"/>
      <c r="M6" s="504"/>
      <c r="N6" s="503"/>
      <c r="O6" s="504"/>
      <c r="P6" s="505"/>
      <c r="Q6" s="504"/>
      <c r="R6" s="381"/>
    </row>
    <row r="7" spans="1:18" s="496" customFormat="1" ht="21.5">
      <c r="A7" s="492"/>
      <c r="B7" s="506" t="s">
        <v>20</v>
      </c>
      <c r="C7" s="507" t="s">
        <v>21</v>
      </c>
      <c r="D7" s="507" t="s">
        <v>22</v>
      </c>
      <c r="E7" s="507" t="s">
        <v>23</v>
      </c>
      <c r="F7" s="507" t="s">
        <v>24</v>
      </c>
      <c r="G7" s="507" t="s">
        <v>25</v>
      </c>
      <c r="H7" s="503"/>
      <c r="I7" s="504"/>
      <c r="J7" s="503"/>
      <c r="K7" s="504"/>
      <c r="L7" s="503"/>
      <c r="M7" s="504"/>
      <c r="N7" s="503"/>
      <c r="O7" s="504"/>
      <c r="P7" s="503"/>
      <c r="Q7" s="504"/>
      <c r="R7" s="381"/>
    </row>
    <row r="8" spans="1:18" s="496" customFormat="1" ht="10.5">
      <c r="A8" s="492"/>
      <c r="B8" s="506"/>
      <c r="C8" s="507"/>
      <c r="D8" s="508"/>
      <c r="E8" s="507"/>
      <c r="F8" s="507"/>
      <c r="G8" s="507"/>
      <c r="H8" s="509"/>
      <c r="I8" s="510"/>
      <c r="J8" s="509"/>
      <c r="K8" s="510"/>
      <c r="L8" s="509"/>
      <c r="M8" s="510"/>
      <c r="N8" s="509"/>
      <c r="O8" s="510"/>
      <c r="P8" s="511">
        <f t="shared" ref="P8" si="0">H8</f>
        <v>0</v>
      </c>
      <c r="Q8" s="510">
        <f t="shared" ref="Q8" si="1">I8</f>
        <v>0</v>
      </c>
      <c r="R8" s="492"/>
    </row>
    <row r="9" spans="1:18" s="496" customFormat="1" ht="10">
      <c r="A9" s="492"/>
      <c r="B9" s="512"/>
      <c r="C9" s="500"/>
      <c r="D9" s="513"/>
      <c r="E9" s="514"/>
      <c r="F9" s="515"/>
      <c r="G9" s="515"/>
      <c r="H9" s="509"/>
      <c r="I9" s="510"/>
      <c r="J9" s="509"/>
      <c r="K9" s="510"/>
      <c r="L9" s="509"/>
      <c r="M9" s="510"/>
      <c r="N9" s="509"/>
      <c r="O9" s="510"/>
      <c r="P9" s="511">
        <f>H9</f>
        <v>0</v>
      </c>
      <c r="Q9" s="510">
        <f>I9</f>
        <v>0</v>
      </c>
      <c r="R9" s="492"/>
    </row>
    <row r="10" spans="1:18" s="496" customFormat="1" ht="10.5">
      <c r="A10" s="492"/>
      <c r="B10" s="312"/>
      <c r="C10" s="493"/>
      <c r="D10" s="493"/>
      <c r="E10" s="493"/>
      <c r="F10" s="493"/>
      <c r="G10" s="516" t="s">
        <v>274</v>
      </c>
      <c r="H10" s="517">
        <f>SUM(H8:H9)</f>
        <v>0</v>
      </c>
      <c r="I10" s="518"/>
      <c r="J10" s="517">
        <f>SUM(J8:J9)</f>
        <v>0</v>
      </c>
      <c r="K10" s="518"/>
      <c r="L10" s="517">
        <f>SUM(L8:L9)</f>
        <v>0</v>
      </c>
      <c r="M10" s="518"/>
      <c r="N10" s="517">
        <f>SUM(N8:N9)</f>
        <v>0</v>
      </c>
      <c r="O10" s="518"/>
      <c r="P10" s="517">
        <f>SUM(P9:P9)</f>
        <v>0</v>
      </c>
      <c r="Q10" s="518"/>
      <c r="R10" s="492"/>
    </row>
    <row r="11" spans="1:18" s="496" customFormat="1" ht="10.5">
      <c r="A11" s="492"/>
      <c r="B11" s="312"/>
      <c r="C11" s="493"/>
      <c r="D11" s="493"/>
      <c r="E11" s="493"/>
      <c r="F11" s="493"/>
      <c r="G11" s="516" t="s">
        <v>275</v>
      </c>
      <c r="H11" s="519" t="e">
        <f>H10/H$5</f>
        <v>#DIV/0!</v>
      </c>
      <c r="I11" s="520"/>
      <c r="J11" s="519" t="e">
        <f t="shared" ref="J11" si="2">J10/J$5</f>
        <v>#DIV/0!</v>
      </c>
      <c r="K11" s="520"/>
      <c r="L11" s="519" t="e">
        <f t="shared" ref="L11" si="3">L10/L$5</f>
        <v>#DIV/0!</v>
      </c>
      <c r="M11" s="520"/>
      <c r="N11" s="519" t="e">
        <f t="shared" ref="N11" si="4">N10/N$5</f>
        <v>#DIV/0!</v>
      </c>
      <c r="O11" s="520"/>
      <c r="P11" s="89"/>
      <c r="Q11" s="520"/>
      <c r="R11" s="492"/>
    </row>
    <row r="12" spans="1:18" s="496" customFormat="1" ht="10.5">
      <c r="A12" s="492"/>
      <c r="B12" s="521"/>
      <c r="C12" s="521"/>
      <c r="D12" s="521"/>
      <c r="E12" s="521"/>
      <c r="F12" s="521"/>
      <c r="G12" s="521"/>
      <c r="H12" s="522"/>
      <c r="I12" s="523"/>
      <c r="J12" s="522"/>
      <c r="K12" s="523"/>
      <c r="L12" s="522"/>
      <c r="M12" s="523"/>
      <c r="N12" s="522"/>
      <c r="O12" s="523"/>
      <c r="P12" s="522"/>
      <c r="Q12" s="523"/>
      <c r="R12" s="492"/>
    </row>
    <row r="13" spans="1:18" s="496" customFormat="1" ht="20.5">
      <c r="A13" s="492"/>
      <c r="B13" s="524" t="s">
        <v>26</v>
      </c>
      <c r="C13" s="507" t="s">
        <v>27</v>
      </c>
      <c r="D13" s="507" t="s">
        <v>28</v>
      </c>
      <c r="E13" s="507" t="s">
        <v>29</v>
      </c>
      <c r="F13" s="507" t="s">
        <v>30</v>
      </c>
      <c r="G13" s="507" t="s">
        <v>31</v>
      </c>
      <c r="H13" s="45"/>
      <c r="I13" s="525"/>
      <c r="J13" s="45"/>
      <c r="K13" s="525"/>
      <c r="L13" s="45"/>
      <c r="M13" s="525"/>
      <c r="N13" s="45"/>
      <c r="O13" s="525"/>
      <c r="P13" s="45"/>
      <c r="Q13" s="525"/>
      <c r="R13" s="492"/>
    </row>
    <row r="14" spans="1:18" s="496" customFormat="1" ht="10">
      <c r="A14" s="492"/>
      <c r="B14" s="512"/>
      <c r="C14" s="500"/>
      <c r="D14" s="526"/>
      <c r="E14" s="526"/>
      <c r="F14" s="515"/>
      <c r="G14" s="527"/>
      <c r="H14" s="509"/>
      <c r="I14" s="510"/>
      <c r="J14" s="509"/>
      <c r="K14" s="510"/>
      <c r="L14" s="509"/>
      <c r="M14" s="510"/>
      <c r="N14" s="509"/>
      <c r="O14" s="510"/>
      <c r="P14" s="511">
        <f t="shared" ref="P14" si="5">H14</f>
        <v>0</v>
      </c>
      <c r="Q14" s="510">
        <f t="shared" ref="Q14" si="6">I14</f>
        <v>0</v>
      </c>
      <c r="R14" s="492"/>
    </row>
    <row r="15" spans="1:18" s="496" customFormat="1" ht="10">
      <c r="A15" s="492"/>
      <c r="B15" s="512"/>
      <c r="C15" s="500"/>
      <c r="D15" s="526"/>
      <c r="E15" s="526"/>
      <c r="F15" s="515"/>
      <c r="G15" s="527"/>
      <c r="H15" s="509"/>
      <c r="I15" s="510"/>
      <c r="J15" s="509"/>
      <c r="K15" s="510"/>
      <c r="L15" s="509"/>
      <c r="M15" s="510"/>
      <c r="N15" s="509"/>
      <c r="O15" s="510"/>
      <c r="P15" s="511">
        <f>H15</f>
        <v>0</v>
      </c>
      <c r="Q15" s="510">
        <f>I15</f>
        <v>0</v>
      </c>
      <c r="R15" s="492"/>
    </row>
    <row r="16" spans="1:18" s="496" customFormat="1" ht="10.5">
      <c r="A16" s="492"/>
      <c r="B16" s="312"/>
      <c r="C16" s="493"/>
      <c r="D16" s="493"/>
      <c r="E16" s="493"/>
      <c r="F16" s="493"/>
      <c r="G16" s="516" t="s">
        <v>276</v>
      </c>
      <c r="H16" s="528">
        <f>SUM(H14:H15)</f>
        <v>0</v>
      </c>
      <c r="I16" s="518"/>
      <c r="J16" s="528">
        <f>SUM(J14:J15)</f>
        <v>0</v>
      </c>
      <c r="K16" s="518"/>
      <c r="L16" s="528">
        <f>SUM(L14:L15)</f>
        <v>0</v>
      </c>
      <c r="M16" s="518"/>
      <c r="N16" s="528">
        <f>SUM(N14:N15)</f>
        <v>0</v>
      </c>
      <c r="O16" s="518"/>
      <c r="P16" s="517">
        <f>SUM(P14:P15)</f>
        <v>0</v>
      </c>
      <c r="Q16" s="510"/>
      <c r="R16" s="492"/>
    </row>
    <row r="17" spans="1:18" s="496" customFormat="1" ht="10.5">
      <c r="A17" s="492"/>
      <c r="B17" s="312"/>
      <c r="C17" s="493"/>
      <c r="D17" s="493"/>
      <c r="E17" s="493"/>
      <c r="F17" s="493"/>
      <c r="G17" s="516" t="s">
        <v>277</v>
      </c>
      <c r="H17" s="519" t="e">
        <f>H16/H$5</f>
        <v>#DIV/0!</v>
      </c>
      <c r="I17" s="520"/>
      <c r="J17" s="519" t="e">
        <f t="shared" ref="J17" si="7">J16/J$5</f>
        <v>#DIV/0!</v>
      </c>
      <c r="K17" s="520"/>
      <c r="L17" s="519" t="e">
        <f t="shared" ref="L17" si="8">L16/L$5</f>
        <v>#DIV/0!</v>
      </c>
      <c r="M17" s="520"/>
      <c r="N17" s="519" t="e">
        <f t="shared" ref="N17" si="9">N16/N$5</f>
        <v>#DIV/0!</v>
      </c>
      <c r="O17" s="520"/>
      <c r="P17" s="519"/>
      <c r="Q17" s="520"/>
      <c r="R17" s="492"/>
    </row>
    <row r="18" spans="1:18" s="496" customFormat="1" ht="10.5">
      <c r="A18" s="492"/>
      <c r="B18" s="521"/>
      <c r="C18" s="521"/>
      <c r="D18" s="521"/>
      <c r="E18" s="521"/>
      <c r="F18" s="521"/>
      <c r="G18" s="521"/>
      <c r="H18" s="529"/>
      <c r="I18" s="523"/>
      <c r="J18" s="529"/>
      <c r="K18" s="523"/>
      <c r="L18" s="529"/>
      <c r="M18" s="523"/>
      <c r="N18" s="529"/>
      <c r="O18" s="523"/>
      <c r="P18" s="529"/>
      <c r="Q18" s="523"/>
      <c r="R18" s="492"/>
    </row>
    <row r="19" spans="1:18" s="496" customFormat="1" ht="20.5">
      <c r="A19" s="492"/>
      <c r="B19" s="506" t="s">
        <v>32</v>
      </c>
      <c r="C19" s="500" t="s">
        <v>359</v>
      </c>
      <c r="D19" s="507" t="s">
        <v>28</v>
      </c>
      <c r="E19" s="507" t="s">
        <v>29</v>
      </c>
      <c r="F19" s="507" t="s">
        <v>30</v>
      </c>
      <c r="G19" s="507" t="s">
        <v>33</v>
      </c>
      <c r="H19" s="530"/>
      <c r="I19" s="504"/>
      <c r="J19" s="503"/>
      <c r="K19" s="504"/>
      <c r="L19" s="503"/>
      <c r="M19" s="504"/>
      <c r="N19" s="503"/>
      <c r="O19" s="504"/>
      <c r="P19" s="503"/>
      <c r="Q19" s="504"/>
      <c r="R19" s="492"/>
    </row>
    <row r="20" spans="1:18" s="496" customFormat="1" ht="10">
      <c r="A20" s="492"/>
      <c r="B20" s="512"/>
      <c r="C20" s="500"/>
      <c r="D20" s="531"/>
      <c r="E20" s="514"/>
      <c r="F20" s="527"/>
      <c r="G20" s="515"/>
      <c r="H20" s="509"/>
      <c r="I20" s="510"/>
      <c r="J20" s="509"/>
      <c r="K20" s="510"/>
      <c r="L20" s="509"/>
      <c r="M20" s="510"/>
      <c r="N20" s="509"/>
      <c r="O20" s="510"/>
      <c r="P20" s="511">
        <f t="shared" ref="P20" si="10">H20</f>
        <v>0</v>
      </c>
      <c r="Q20" s="510">
        <f t="shared" ref="Q20" si="11">I20</f>
        <v>0</v>
      </c>
      <c r="R20" s="492"/>
    </row>
    <row r="21" spans="1:18" s="496" customFormat="1" ht="10">
      <c r="A21" s="492"/>
      <c r="B21" s="512"/>
      <c r="C21" s="500"/>
      <c r="D21" s="531"/>
      <c r="E21" s="514"/>
      <c r="F21" s="527"/>
      <c r="G21" s="515"/>
      <c r="H21" s="509"/>
      <c r="I21" s="510"/>
      <c r="J21" s="509"/>
      <c r="K21" s="510"/>
      <c r="L21" s="509"/>
      <c r="M21" s="510"/>
      <c r="N21" s="509"/>
      <c r="O21" s="510"/>
      <c r="P21" s="511">
        <f>H21</f>
        <v>0</v>
      </c>
      <c r="Q21" s="510">
        <f>I21</f>
        <v>0</v>
      </c>
      <c r="R21" s="492"/>
    </row>
    <row r="22" spans="1:18" s="496" customFormat="1" ht="10.5">
      <c r="A22" s="492"/>
      <c r="B22" s="532"/>
      <c r="C22" s="532"/>
      <c r="D22" s="532"/>
      <c r="E22" s="532"/>
      <c r="F22" s="532"/>
      <c r="G22" s="533" t="s">
        <v>278</v>
      </c>
      <c r="H22" s="528">
        <f>SUM(H20:H21)</f>
        <v>0</v>
      </c>
      <c r="I22" s="518"/>
      <c r="J22" s="528">
        <f>SUM(J20:J21)</f>
        <v>0</v>
      </c>
      <c r="K22" s="518"/>
      <c r="L22" s="528">
        <f>SUM(L20:L21)</f>
        <v>0</v>
      </c>
      <c r="M22" s="518"/>
      <c r="N22" s="528">
        <f>SUM(N20:N21)</f>
        <v>0</v>
      </c>
      <c r="O22" s="518"/>
      <c r="P22" s="517">
        <f>SUM(P20:P21)</f>
        <v>0</v>
      </c>
      <c r="Q22" s="518"/>
      <c r="R22" s="492"/>
    </row>
    <row r="23" spans="1:18" s="496" customFormat="1" ht="10.5">
      <c r="A23" s="492"/>
      <c r="B23" s="312"/>
      <c r="C23" s="493"/>
      <c r="D23" s="493"/>
      <c r="E23" s="493"/>
      <c r="F23" s="493"/>
      <c r="G23" s="516" t="s">
        <v>279</v>
      </c>
      <c r="H23" s="519" t="e">
        <f>H22/H$5</f>
        <v>#DIV/0!</v>
      </c>
      <c r="I23" s="520"/>
      <c r="J23" s="519" t="e">
        <f t="shared" ref="J23" si="12">J22/J$5</f>
        <v>#DIV/0!</v>
      </c>
      <c r="K23" s="520"/>
      <c r="L23" s="519" t="e">
        <f t="shared" ref="L23" si="13">L22/L$5</f>
        <v>#DIV/0!</v>
      </c>
      <c r="M23" s="520"/>
      <c r="N23" s="519" t="e">
        <f t="shared" ref="N23" si="14">N22/N$5</f>
        <v>#DIV/0!</v>
      </c>
      <c r="O23" s="520"/>
      <c r="P23" s="519"/>
      <c r="Q23" s="520"/>
      <c r="R23" s="492"/>
    </row>
    <row r="24" spans="1:18" s="496" customFormat="1" ht="10.5">
      <c r="A24" s="492"/>
      <c r="B24" s="534"/>
      <c r="C24" s="534"/>
      <c r="D24" s="534"/>
      <c r="E24" s="534"/>
      <c r="F24" s="534"/>
      <c r="G24" s="521"/>
      <c r="H24" s="522"/>
      <c r="I24" s="523"/>
      <c r="J24" s="522"/>
      <c r="K24" s="523"/>
      <c r="L24" s="522"/>
      <c r="M24" s="523"/>
      <c r="N24" s="522"/>
      <c r="O24" s="523"/>
      <c r="P24" s="522"/>
      <c r="Q24" s="523"/>
      <c r="R24" s="492"/>
    </row>
    <row r="25" spans="1:18" s="496" customFormat="1" ht="10.5">
      <c r="A25" s="492"/>
      <c r="B25" s="506" t="s">
        <v>34</v>
      </c>
      <c r="C25" s="500"/>
      <c r="D25" s="500"/>
      <c r="E25" s="507" t="s">
        <v>9</v>
      </c>
      <c r="F25" s="507" t="s">
        <v>35</v>
      </c>
      <c r="G25" s="507" t="s">
        <v>36</v>
      </c>
      <c r="H25" s="530"/>
      <c r="I25" s="504"/>
      <c r="J25" s="503"/>
      <c r="K25" s="504"/>
      <c r="L25" s="503"/>
      <c r="M25" s="504"/>
      <c r="N25" s="503"/>
      <c r="O25" s="504"/>
      <c r="P25" s="503"/>
      <c r="Q25" s="504"/>
      <c r="R25" s="492"/>
    </row>
    <row r="26" spans="1:18" s="496" customFormat="1" ht="10">
      <c r="A26" s="492"/>
      <c r="B26" s="512"/>
      <c r="C26" s="500"/>
      <c r="D26" s="531"/>
      <c r="E26" s="514"/>
      <c r="F26" s="515"/>
      <c r="G26" s="515"/>
      <c r="H26" s="509"/>
      <c r="I26" s="510"/>
      <c r="J26" s="509"/>
      <c r="K26" s="510"/>
      <c r="L26" s="509"/>
      <c r="M26" s="510"/>
      <c r="N26" s="509"/>
      <c r="O26" s="510"/>
      <c r="P26" s="511">
        <f t="shared" ref="P26" si="15">H26</f>
        <v>0</v>
      </c>
      <c r="Q26" s="510">
        <f t="shared" ref="Q26" si="16">I26</f>
        <v>0</v>
      </c>
      <c r="R26" s="492"/>
    </row>
    <row r="27" spans="1:18" s="496" customFormat="1" ht="10">
      <c r="A27" s="492"/>
      <c r="B27" s="512"/>
      <c r="C27" s="500"/>
      <c r="D27" s="531"/>
      <c r="E27" s="514"/>
      <c r="F27" s="515"/>
      <c r="G27" s="515"/>
      <c r="H27" s="509"/>
      <c r="I27" s="510"/>
      <c r="J27" s="509"/>
      <c r="K27" s="510"/>
      <c r="L27" s="509"/>
      <c r="M27" s="510"/>
      <c r="N27" s="509"/>
      <c r="O27" s="510"/>
      <c r="P27" s="511">
        <f>H27</f>
        <v>0</v>
      </c>
      <c r="Q27" s="510">
        <f>I27</f>
        <v>0</v>
      </c>
      <c r="R27" s="492"/>
    </row>
    <row r="28" spans="1:18" s="496" customFormat="1" ht="10.5">
      <c r="A28" s="492"/>
      <c r="B28" s="312"/>
      <c r="C28" s="493"/>
      <c r="D28" s="493"/>
      <c r="E28" s="493"/>
      <c r="F28" s="493"/>
      <c r="G28" s="516" t="s">
        <v>280</v>
      </c>
      <c r="H28" s="528">
        <f>SUM(H26:H27)</f>
        <v>0</v>
      </c>
      <c r="I28" s="518"/>
      <c r="J28" s="528">
        <f>SUM(J26:J27)</f>
        <v>0</v>
      </c>
      <c r="K28" s="518"/>
      <c r="L28" s="528">
        <f>SUM(L26:L27)</f>
        <v>0</v>
      </c>
      <c r="M28" s="518"/>
      <c r="N28" s="528">
        <f>SUM(N26:N27)</f>
        <v>0</v>
      </c>
      <c r="O28" s="518"/>
      <c r="P28" s="517">
        <f>SUM(P26:P27)</f>
        <v>0</v>
      </c>
      <c r="Q28" s="518"/>
      <c r="R28" s="492"/>
    </row>
    <row r="29" spans="1:18" s="496" customFormat="1" ht="10.5">
      <c r="A29" s="492"/>
      <c r="B29" s="312"/>
      <c r="C29" s="493"/>
      <c r="D29" s="493"/>
      <c r="E29" s="493"/>
      <c r="F29" s="493"/>
      <c r="G29" s="516" t="s">
        <v>281</v>
      </c>
      <c r="H29" s="519" t="e">
        <f>H28/H$5</f>
        <v>#DIV/0!</v>
      </c>
      <c r="I29" s="520"/>
      <c r="J29" s="519" t="e">
        <f t="shared" ref="J29" si="17">J28/J$5</f>
        <v>#DIV/0!</v>
      </c>
      <c r="K29" s="520"/>
      <c r="L29" s="519" t="e">
        <f t="shared" ref="L29" si="18">L28/L$5</f>
        <v>#DIV/0!</v>
      </c>
      <c r="M29" s="520"/>
      <c r="N29" s="519" t="e">
        <f t="shared" ref="N29" si="19">N28/N$5</f>
        <v>#DIV/0!</v>
      </c>
      <c r="O29" s="520"/>
      <c r="P29" s="519"/>
      <c r="Q29" s="520"/>
      <c r="R29" s="492"/>
    </row>
    <row r="30" spans="1:18" s="492" customFormat="1" ht="10.5">
      <c r="B30" s="534"/>
      <c r="C30" s="534"/>
      <c r="D30" s="534"/>
      <c r="E30" s="534"/>
      <c r="F30" s="534"/>
      <c r="G30" s="521"/>
      <c r="H30" s="522"/>
      <c r="I30" s="523"/>
      <c r="J30" s="522"/>
      <c r="K30" s="523"/>
      <c r="L30" s="522"/>
      <c r="M30" s="523"/>
      <c r="N30" s="522"/>
      <c r="O30" s="523"/>
      <c r="P30" s="522"/>
      <c r="Q30" s="523"/>
    </row>
    <row r="31" spans="1:18" s="496" customFormat="1" ht="10.5">
      <c r="A31" s="492"/>
      <c r="B31" s="506" t="s">
        <v>269</v>
      </c>
      <c r="C31" s="500" t="s">
        <v>96</v>
      </c>
      <c r="D31" s="500" t="s">
        <v>97</v>
      </c>
      <c r="E31" s="507" t="s">
        <v>9</v>
      </c>
      <c r="F31" s="507" t="s">
        <v>35</v>
      </c>
      <c r="G31" s="507" t="s">
        <v>36</v>
      </c>
      <c r="H31" s="530"/>
      <c r="I31" s="504"/>
      <c r="J31" s="503"/>
      <c r="K31" s="504"/>
      <c r="L31" s="503"/>
      <c r="M31" s="504"/>
      <c r="N31" s="503"/>
      <c r="O31" s="504"/>
      <c r="P31" s="503"/>
      <c r="Q31" s="504"/>
      <c r="R31" s="492"/>
    </row>
    <row r="32" spans="1:18" s="496" customFormat="1" ht="10">
      <c r="A32" s="492"/>
      <c r="B32" s="512"/>
      <c r="C32" s="515"/>
      <c r="D32" s="535"/>
      <c r="E32" s="536"/>
      <c r="F32" s="515"/>
      <c r="G32" s="515"/>
      <c r="H32" s="509"/>
      <c r="I32" s="510"/>
      <c r="J32" s="509"/>
      <c r="K32" s="510"/>
      <c r="L32" s="509"/>
      <c r="M32" s="510"/>
      <c r="N32" s="509"/>
      <c r="O32" s="510"/>
      <c r="P32" s="511">
        <f t="shared" ref="P32:P34" si="20">H32</f>
        <v>0</v>
      </c>
      <c r="Q32" s="510">
        <f t="shared" ref="Q32:Q34" si="21">I32</f>
        <v>0</v>
      </c>
      <c r="R32" s="492"/>
    </row>
    <row r="33" spans="1:18" s="496" customFormat="1" ht="10">
      <c r="A33" s="492"/>
      <c r="B33" s="512"/>
      <c r="C33" s="515"/>
      <c r="D33" s="535"/>
      <c r="E33" s="536"/>
      <c r="F33" s="515"/>
      <c r="G33" s="515"/>
      <c r="H33" s="509"/>
      <c r="I33" s="510"/>
      <c r="J33" s="509"/>
      <c r="K33" s="510"/>
      <c r="L33" s="509"/>
      <c r="M33" s="510"/>
      <c r="N33" s="509"/>
      <c r="O33" s="510"/>
      <c r="P33" s="511">
        <f t="shared" si="20"/>
        <v>0</v>
      </c>
      <c r="Q33" s="510">
        <f t="shared" si="21"/>
        <v>0</v>
      </c>
      <c r="R33" s="492"/>
    </row>
    <row r="34" spans="1:18" s="496" customFormat="1" ht="10">
      <c r="A34" s="492"/>
      <c r="B34" s="512"/>
      <c r="C34" s="515"/>
      <c r="D34" s="535"/>
      <c r="E34" s="536"/>
      <c r="F34" s="515"/>
      <c r="G34" s="537"/>
      <c r="H34" s="509"/>
      <c r="I34" s="510"/>
      <c r="J34" s="509"/>
      <c r="K34" s="510"/>
      <c r="L34" s="509"/>
      <c r="M34" s="510"/>
      <c r="N34" s="509"/>
      <c r="O34" s="510"/>
      <c r="P34" s="511">
        <f t="shared" si="20"/>
        <v>0</v>
      </c>
      <c r="Q34" s="510">
        <f t="shared" si="21"/>
        <v>0</v>
      </c>
      <c r="R34" s="492"/>
    </row>
    <row r="35" spans="1:18" s="496" customFormat="1" ht="10">
      <c r="A35" s="492"/>
      <c r="B35" s="512"/>
      <c r="C35" s="515"/>
      <c r="D35" s="535"/>
      <c r="E35" s="536"/>
      <c r="F35" s="515"/>
      <c r="G35" s="537"/>
      <c r="H35" s="509"/>
      <c r="I35" s="510"/>
      <c r="J35" s="509"/>
      <c r="K35" s="510"/>
      <c r="L35" s="509"/>
      <c r="M35" s="510"/>
      <c r="N35" s="509"/>
      <c r="O35" s="510"/>
      <c r="P35" s="511">
        <f>H35</f>
        <v>0</v>
      </c>
      <c r="Q35" s="510">
        <f>I35</f>
        <v>0</v>
      </c>
      <c r="R35" s="492"/>
    </row>
    <row r="36" spans="1:18" s="496" customFormat="1" ht="10.5">
      <c r="A36" s="492"/>
      <c r="B36" s="312"/>
      <c r="C36" s="493"/>
      <c r="D36" s="493"/>
      <c r="E36" s="493"/>
      <c r="F36" s="493"/>
      <c r="G36" s="516" t="s">
        <v>282</v>
      </c>
      <c r="H36" s="517">
        <f>SUM(H32:H35)</f>
        <v>0</v>
      </c>
      <c r="I36" s="518"/>
      <c r="J36" s="517">
        <f t="shared" ref="J36" si="22">SUM(J32:J35)</f>
        <v>0</v>
      </c>
      <c r="K36" s="518"/>
      <c r="L36" s="517">
        <f t="shared" ref="L36" si="23">SUM(L32:L35)</f>
        <v>0</v>
      </c>
      <c r="M36" s="518"/>
      <c r="N36" s="517">
        <f t="shared" ref="N36" si="24">SUM(N32:N35)</f>
        <v>0</v>
      </c>
      <c r="O36" s="518"/>
      <c r="P36" s="517">
        <f>SUM(P32:P35)</f>
        <v>0</v>
      </c>
      <c r="Q36" s="518"/>
      <c r="R36" s="492"/>
    </row>
    <row r="37" spans="1:18" s="496" customFormat="1" ht="10.5">
      <c r="A37" s="492"/>
      <c r="B37" s="312"/>
      <c r="C37" s="493"/>
      <c r="D37" s="493"/>
      <c r="E37" s="493"/>
      <c r="F37" s="493"/>
      <c r="G37" s="516" t="s">
        <v>283</v>
      </c>
      <c r="H37" s="519" t="e">
        <f>H36/H$5</f>
        <v>#DIV/0!</v>
      </c>
      <c r="I37" s="520"/>
      <c r="J37" s="519" t="e">
        <f t="shared" ref="J37" si="25">J36/J$5</f>
        <v>#DIV/0!</v>
      </c>
      <c r="K37" s="520"/>
      <c r="L37" s="519" t="e">
        <f t="shared" ref="L37" si="26">L36/L$5</f>
        <v>#DIV/0!</v>
      </c>
      <c r="M37" s="520"/>
      <c r="N37" s="519" t="e">
        <f t="shared" ref="N37" si="27">N36/N$5</f>
        <v>#DIV/0!</v>
      </c>
      <c r="O37" s="520"/>
      <c r="P37" s="519"/>
      <c r="Q37" s="520"/>
      <c r="R37" s="492"/>
    </row>
    <row r="38" spans="1:18" s="496" customFormat="1" ht="10.5">
      <c r="A38" s="492"/>
      <c r="B38" s="521"/>
      <c r="C38" s="521"/>
      <c r="D38" s="521"/>
      <c r="E38" s="521"/>
      <c r="F38" s="521"/>
      <c r="G38" s="521"/>
      <c r="H38" s="529"/>
      <c r="I38" s="523"/>
      <c r="J38" s="529"/>
      <c r="K38" s="523"/>
      <c r="L38" s="529"/>
      <c r="M38" s="523"/>
      <c r="N38" s="529"/>
      <c r="O38" s="523"/>
      <c r="P38" s="529"/>
      <c r="Q38" s="523"/>
      <c r="R38" s="492"/>
    </row>
    <row r="39" spans="1:18" s="496" customFormat="1" ht="10.5">
      <c r="A39" s="492"/>
      <c r="B39" s="506" t="s">
        <v>266</v>
      </c>
      <c r="C39" s="500"/>
      <c r="D39" s="500"/>
      <c r="E39" s="507" t="s">
        <v>9</v>
      </c>
      <c r="F39" s="507" t="s">
        <v>35</v>
      </c>
      <c r="G39" s="507" t="s">
        <v>36</v>
      </c>
      <c r="H39" s="530"/>
      <c r="I39" s="504"/>
      <c r="J39" s="503"/>
      <c r="K39" s="504"/>
      <c r="L39" s="503"/>
      <c r="M39" s="504"/>
      <c r="N39" s="503"/>
      <c r="O39" s="504"/>
      <c r="P39" s="503"/>
      <c r="Q39" s="504"/>
      <c r="R39" s="492"/>
    </row>
    <row r="40" spans="1:18" s="496" customFormat="1" ht="10">
      <c r="A40" s="492"/>
      <c r="B40" s="538"/>
      <c r="C40" s="539"/>
      <c r="D40" s="540"/>
      <c r="E40" s="541"/>
      <c r="F40" s="542"/>
      <c r="G40" s="543"/>
      <c r="H40" s="509"/>
      <c r="I40" s="510"/>
      <c r="J40" s="509"/>
      <c r="K40" s="510"/>
      <c r="L40" s="509"/>
      <c r="M40" s="510"/>
      <c r="N40" s="509"/>
      <c r="O40" s="510"/>
      <c r="P40" s="511">
        <f t="shared" ref="P40" si="28">H40</f>
        <v>0</v>
      </c>
      <c r="Q40" s="510">
        <f t="shared" ref="Q40" si="29">I40</f>
        <v>0</v>
      </c>
      <c r="R40" s="492"/>
    </row>
    <row r="41" spans="1:18" s="496" customFormat="1" ht="10">
      <c r="A41" s="492"/>
      <c r="B41" s="538"/>
      <c r="C41" s="539"/>
      <c r="D41" s="540"/>
      <c r="E41" s="541"/>
      <c r="F41" s="542"/>
      <c r="G41" s="543"/>
      <c r="H41" s="509"/>
      <c r="I41" s="510"/>
      <c r="J41" s="509"/>
      <c r="K41" s="510"/>
      <c r="L41" s="509"/>
      <c r="M41" s="510"/>
      <c r="N41" s="509"/>
      <c r="O41" s="510"/>
      <c r="P41" s="511">
        <f>H41</f>
        <v>0</v>
      </c>
      <c r="Q41" s="510">
        <f>I41</f>
        <v>0</v>
      </c>
      <c r="R41" s="492"/>
    </row>
    <row r="42" spans="1:18" s="496" customFormat="1" ht="10.5">
      <c r="A42" s="492"/>
      <c r="B42" s="312"/>
      <c r="C42" s="493"/>
      <c r="D42" s="493"/>
      <c r="E42" s="493"/>
      <c r="F42" s="493"/>
      <c r="G42" s="516" t="s">
        <v>284</v>
      </c>
      <c r="H42" s="517">
        <f>SUM(H40:H41)</f>
        <v>0</v>
      </c>
      <c r="I42" s="518"/>
      <c r="J42" s="517">
        <f>SUM(J40:J41)</f>
        <v>0</v>
      </c>
      <c r="K42" s="518"/>
      <c r="L42" s="517">
        <f>SUM(L40:L41)</f>
        <v>0</v>
      </c>
      <c r="M42" s="518"/>
      <c r="N42" s="517">
        <f>SUM(N40:N41)</f>
        <v>0</v>
      </c>
      <c r="O42" s="518"/>
      <c r="P42" s="517">
        <f>SUM(P40:P41)</f>
        <v>0</v>
      </c>
      <c r="Q42" s="518"/>
      <c r="R42" s="492"/>
    </row>
    <row r="43" spans="1:18" s="496" customFormat="1" ht="10.5">
      <c r="A43" s="492"/>
      <c r="B43" s="312"/>
      <c r="C43" s="493"/>
      <c r="D43" s="493"/>
      <c r="E43" s="493"/>
      <c r="F43" s="493"/>
      <c r="G43" s="516" t="s">
        <v>285</v>
      </c>
      <c r="H43" s="519" t="e">
        <f>H42/H$5</f>
        <v>#DIV/0!</v>
      </c>
      <c r="I43" s="520"/>
      <c r="J43" s="519" t="e">
        <f t="shared" ref="J43" si="30">J42/J$5</f>
        <v>#DIV/0!</v>
      </c>
      <c r="K43" s="520"/>
      <c r="L43" s="519" t="e">
        <f t="shared" ref="L43" si="31">L42/L$5</f>
        <v>#DIV/0!</v>
      </c>
      <c r="M43" s="520"/>
      <c r="N43" s="519" t="e">
        <f t="shared" ref="N43" si="32">N42/N$5</f>
        <v>#DIV/0!</v>
      </c>
      <c r="O43" s="520"/>
      <c r="P43" s="519"/>
      <c r="Q43" s="520"/>
      <c r="R43" s="492"/>
    </row>
    <row r="44" spans="1:18" s="496" customFormat="1" ht="10.5">
      <c r="A44" s="492"/>
      <c r="B44" s="521"/>
      <c r="C44" s="521"/>
      <c r="D44" s="521"/>
      <c r="E44" s="521"/>
      <c r="F44" s="521"/>
      <c r="G44" s="521"/>
      <c r="H44" s="529"/>
      <c r="I44" s="523"/>
      <c r="J44" s="529"/>
      <c r="K44" s="523"/>
      <c r="L44" s="529"/>
      <c r="M44" s="523"/>
      <c r="N44" s="529"/>
      <c r="O44" s="523"/>
      <c r="P44" s="529"/>
      <c r="Q44" s="523"/>
      <c r="R44" s="492"/>
    </row>
    <row r="45" spans="1:18" s="496" customFormat="1" ht="10.5">
      <c r="A45" s="492"/>
      <c r="B45" s="506" t="s">
        <v>267</v>
      </c>
      <c r="C45" s="500"/>
      <c r="D45" s="500"/>
      <c r="E45" s="507" t="s">
        <v>9</v>
      </c>
      <c r="F45" s="507" t="s">
        <v>35</v>
      </c>
      <c r="G45" s="507" t="s">
        <v>36</v>
      </c>
      <c r="H45" s="530"/>
      <c r="I45" s="504"/>
      <c r="J45" s="503"/>
      <c r="K45" s="504"/>
      <c r="L45" s="503"/>
      <c r="M45" s="504"/>
      <c r="N45" s="503"/>
      <c r="O45" s="504"/>
      <c r="P45" s="503"/>
      <c r="Q45" s="504"/>
      <c r="R45" s="492"/>
    </row>
    <row r="46" spans="1:18" s="496" customFormat="1" ht="10">
      <c r="A46" s="492"/>
      <c r="B46" s="512"/>
      <c r="C46" s="500"/>
      <c r="D46" s="531"/>
      <c r="E46" s="514"/>
      <c r="F46" s="515"/>
      <c r="G46" s="515"/>
      <c r="H46" s="509"/>
      <c r="I46" s="510"/>
      <c r="J46" s="509"/>
      <c r="K46" s="510"/>
      <c r="L46" s="509"/>
      <c r="M46" s="510"/>
      <c r="N46" s="509"/>
      <c r="O46" s="510"/>
      <c r="P46" s="511">
        <f t="shared" ref="P46" si="33">H46</f>
        <v>0</v>
      </c>
      <c r="Q46" s="510">
        <f t="shared" ref="Q46" si="34">I46</f>
        <v>0</v>
      </c>
      <c r="R46" s="492"/>
    </row>
    <row r="47" spans="1:18" s="496" customFormat="1" ht="10">
      <c r="A47" s="492"/>
      <c r="B47" s="512"/>
      <c r="C47" s="500"/>
      <c r="D47" s="531"/>
      <c r="E47" s="514"/>
      <c r="F47" s="515"/>
      <c r="G47" s="515"/>
      <c r="H47" s="509"/>
      <c r="I47" s="510"/>
      <c r="J47" s="509"/>
      <c r="K47" s="510"/>
      <c r="L47" s="509"/>
      <c r="M47" s="510"/>
      <c r="N47" s="509"/>
      <c r="O47" s="510"/>
      <c r="P47" s="511">
        <f>H47</f>
        <v>0</v>
      </c>
      <c r="Q47" s="510">
        <f>I47</f>
        <v>0</v>
      </c>
      <c r="R47" s="492"/>
    </row>
    <row r="48" spans="1:18" s="496" customFormat="1" ht="10.5">
      <c r="A48" s="492"/>
      <c r="B48" s="312"/>
      <c r="C48" s="493"/>
      <c r="D48" s="493"/>
      <c r="E48" s="493"/>
      <c r="F48" s="493"/>
      <c r="G48" s="516" t="s">
        <v>287</v>
      </c>
      <c r="H48" s="517">
        <f>SUM(H46:H47)</f>
        <v>0</v>
      </c>
      <c r="I48" s="518"/>
      <c r="J48" s="517">
        <f>SUM(J46:J47)</f>
        <v>0</v>
      </c>
      <c r="K48" s="518"/>
      <c r="L48" s="517">
        <f>SUM(L46:L47)</f>
        <v>0</v>
      </c>
      <c r="M48" s="518"/>
      <c r="N48" s="517">
        <f>SUM(N46:N47)</f>
        <v>0</v>
      </c>
      <c r="O48" s="518"/>
      <c r="P48" s="517">
        <f>SUM(P46:P47)</f>
        <v>0</v>
      </c>
      <c r="Q48" s="518"/>
      <c r="R48" s="492"/>
    </row>
    <row r="49" spans="1:18" s="496" customFormat="1" ht="10.5">
      <c r="A49" s="492"/>
      <c r="B49" s="312"/>
      <c r="C49" s="493"/>
      <c r="D49" s="493"/>
      <c r="E49" s="493"/>
      <c r="F49" s="493"/>
      <c r="G49" s="516" t="s">
        <v>286</v>
      </c>
      <c r="H49" s="519" t="e">
        <f>H48/H$5</f>
        <v>#DIV/0!</v>
      </c>
      <c r="I49" s="520"/>
      <c r="J49" s="519" t="e">
        <f t="shared" ref="J49" si="35">J48/J$5</f>
        <v>#DIV/0!</v>
      </c>
      <c r="K49" s="520"/>
      <c r="L49" s="519" t="e">
        <f t="shared" ref="L49" si="36">L48/L$5</f>
        <v>#DIV/0!</v>
      </c>
      <c r="M49" s="520"/>
      <c r="N49" s="519" t="e">
        <f t="shared" ref="N49" si="37">N48/N$5</f>
        <v>#DIV/0!</v>
      </c>
      <c r="O49" s="520"/>
      <c r="P49" s="519"/>
      <c r="Q49" s="520"/>
      <c r="R49" s="492"/>
    </row>
    <row r="50" spans="1:18" s="496" customFormat="1" ht="10.5">
      <c r="A50" s="492"/>
      <c r="B50" s="521"/>
      <c r="C50" s="521"/>
      <c r="D50" s="521"/>
      <c r="E50" s="521"/>
      <c r="F50" s="521"/>
      <c r="G50" s="521"/>
      <c r="H50" s="529"/>
      <c r="I50" s="523"/>
      <c r="J50" s="529"/>
      <c r="K50" s="523"/>
      <c r="L50" s="529"/>
      <c r="M50" s="523"/>
      <c r="N50" s="529"/>
      <c r="O50" s="523"/>
      <c r="P50" s="529"/>
      <c r="Q50" s="523"/>
      <c r="R50" s="492"/>
    </row>
    <row r="51" spans="1:18" s="496" customFormat="1" ht="10.5">
      <c r="A51" s="492"/>
      <c r="B51" s="506" t="s">
        <v>268</v>
      </c>
      <c r="C51" s="500"/>
      <c r="D51" s="500"/>
      <c r="E51" s="507" t="s">
        <v>9</v>
      </c>
      <c r="F51" s="507" t="s">
        <v>35</v>
      </c>
      <c r="G51" s="507" t="s">
        <v>36</v>
      </c>
      <c r="H51" s="530"/>
      <c r="I51" s="504"/>
      <c r="J51" s="503"/>
      <c r="K51" s="504"/>
      <c r="L51" s="503"/>
      <c r="M51" s="504"/>
      <c r="N51" s="503"/>
      <c r="O51" s="504"/>
      <c r="P51" s="503"/>
      <c r="Q51" s="504"/>
      <c r="R51" s="492"/>
    </row>
    <row r="52" spans="1:18" s="496" customFormat="1" ht="10">
      <c r="A52" s="492"/>
      <c r="B52" s="512"/>
      <c r="C52" s="500"/>
      <c r="D52" s="531"/>
      <c r="E52" s="514"/>
      <c r="F52" s="515"/>
      <c r="G52" s="515"/>
      <c r="H52" s="509"/>
      <c r="I52" s="510"/>
      <c r="J52" s="509"/>
      <c r="K52" s="510"/>
      <c r="L52" s="509"/>
      <c r="M52" s="510"/>
      <c r="N52" s="509"/>
      <c r="O52" s="510"/>
      <c r="P52" s="511">
        <f t="shared" ref="P52" si="38">H52</f>
        <v>0</v>
      </c>
      <c r="Q52" s="510">
        <f t="shared" ref="Q52" si="39">I52</f>
        <v>0</v>
      </c>
      <c r="R52" s="492"/>
    </row>
    <row r="53" spans="1:18" s="496" customFormat="1" ht="10">
      <c r="A53" s="492"/>
      <c r="B53" s="512"/>
      <c r="C53" s="500"/>
      <c r="D53" s="531"/>
      <c r="E53" s="514"/>
      <c r="F53" s="515"/>
      <c r="G53" s="515"/>
      <c r="H53" s="509"/>
      <c r="I53" s="510"/>
      <c r="J53" s="509"/>
      <c r="K53" s="510"/>
      <c r="L53" s="509"/>
      <c r="M53" s="510"/>
      <c r="N53" s="509"/>
      <c r="O53" s="510"/>
      <c r="P53" s="511">
        <f>H53</f>
        <v>0</v>
      </c>
      <c r="Q53" s="510">
        <f>I53</f>
        <v>0</v>
      </c>
      <c r="R53" s="492"/>
    </row>
    <row r="54" spans="1:18" s="496" customFormat="1" ht="10.5">
      <c r="A54" s="492"/>
      <c r="B54" s="312"/>
      <c r="C54" s="493"/>
      <c r="D54" s="493"/>
      <c r="E54" s="493"/>
      <c r="F54" s="493"/>
      <c r="G54" s="516" t="s">
        <v>353</v>
      </c>
      <c r="H54" s="517">
        <f>SUM(H52:H53)</f>
        <v>0</v>
      </c>
      <c r="I54" s="518"/>
      <c r="J54" s="517">
        <f>SUM(J52:J53)</f>
        <v>0</v>
      </c>
      <c r="K54" s="518"/>
      <c r="L54" s="517">
        <f>SUM(L52:L53)</f>
        <v>0</v>
      </c>
      <c r="M54" s="518"/>
      <c r="N54" s="517">
        <f>SUM(N52:N53)</f>
        <v>0</v>
      </c>
      <c r="O54" s="518"/>
      <c r="P54" s="517">
        <f>SUM(P52:P53)</f>
        <v>0</v>
      </c>
      <c r="Q54" s="518"/>
      <c r="R54" s="492"/>
    </row>
    <row r="55" spans="1:18" s="496" customFormat="1" ht="10.5">
      <c r="A55" s="492"/>
      <c r="B55" s="312"/>
      <c r="C55" s="493"/>
      <c r="D55" s="493"/>
      <c r="E55" s="493"/>
      <c r="F55" s="493"/>
      <c r="G55" s="516" t="s">
        <v>288</v>
      </c>
      <c r="H55" s="519" t="e">
        <f>H54/H$5</f>
        <v>#DIV/0!</v>
      </c>
      <c r="I55" s="520"/>
      <c r="J55" s="519" t="e">
        <f t="shared" ref="J55" si="40">J54/J$5</f>
        <v>#DIV/0!</v>
      </c>
      <c r="K55" s="520"/>
      <c r="L55" s="519" t="e">
        <f t="shared" ref="L55" si="41">L54/L$5</f>
        <v>#DIV/0!</v>
      </c>
      <c r="M55" s="520"/>
      <c r="N55" s="519" t="e">
        <f t="shared" ref="N55" si="42">N54/N$5</f>
        <v>#DIV/0!</v>
      </c>
      <c r="O55" s="520"/>
      <c r="P55" s="519"/>
      <c r="Q55" s="520"/>
      <c r="R55" s="492"/>
    </row>
    <row r="56" spans="1:18" s="496" customFormat="1" ht="10.5">
      <c r="A56" s="492"/>
      <c r="B56" s="521"/>
      <c r="C56" s="521"/>
      <c r="D56" s="521"/>
      <c r="E56" s="521"/>
      <c r="F56" s="521"/>
      <c r="G56" s="521"/>
      <c r="H56" s="529"/>
      <c r="I56" s="523"/>
      <c r="J56" s="529"/>
      <c r="K56" s="523"/>
      <c r="L56" s="529"/>
      <c r="M56" s="523"/>
      <c r="N56" s="529"/>
      <c r="O56" s="523"/>
      <c r="P56" s="529"/>
      <c r="Q56" s="523"/>
      <c r="R56" s="492"/>
    </row>
    <row r="57" spans="1:18" s="496" customFormat="1" ht="10.5">
      <c r="A57" s="492"/>
      <c r="B57" s="506" t="s">
        <v>37</v>
      </c>
      <c r="C57" s="500"/>
      <c r="D57" s="500"/>
      <c r="E57" s="507" t="s">
        <v>9</v>
      </c>
      <c r="F57" s="507" t="s">
        <v>35</v>
      </c>
      <c r="G57" s="507" t="s">
        <v>36</v>
      </c>
      <c r="H57" s="530"/>
      <c r="I57" s="504"/>
      <c r="J57" s="503"/>
      <c r="K57" s="504"/>
      <c r="L57" s="503"/>
      <c r="M57" s="504"/>
      <c r="N57" s="503"/>
      <c r="O57" s="504"/>
      <c r="P57" s="503"/>
      <c r="Q57" s="504"/>
      <c r="R57" s="492"/>
    </row>
    <row r="58" spans="1:18" s="553" customFormat="1" ht="10.5">
      <c r="A58" s="552"/>
      <c r="B58" s="512"/>
      <c r="C58" s="500"/>
      <c r="D58" s="531"/>
      <c r="E58" s="514"/>
      <c r="F58" s="515"/>
      <c r="G58" s="515"/>
      <c r="H58" s="509"/>
      <c r="I58" s="510"/>
      <c r="J58" s="509"/>
      <c r="K58" s="510"/>
      <c r="L58" s="509"/>
      <c r="M58" s="510"/>
      <c r="N58" s="509"/>
      <c r="O58" s="510"/>
      <c r="P58" s="511">
        <f t="shared" ref="P58" si="43">H58</f>
        <v>0</v>
      </c>
      <c r="Q58" s="510">
        <f t="shared" ref="Q58" si="44">I58</f>
        <v>0</v>
      </c>
      <c r="R58" s="552"/>
    </row>
    <row r="59" spans="1:18" s="553" customFormat="1" ht="10.5">
      <c r="A59" s="552"/>
      <c r="B59" s="512"/>
      <c r="C59" s="500"/>
      <c r="D59" s="531"/>
      <c r="E59" s="514"/>
      <c r="F59" s="515"/>
      <c r="G59" s="515"/>
      <c r="H59" s="509"/>
      <c r="I59" s="510"/>
      <c r="J59" s="509"/>
      <c r="K59" s="510"/>
      <c r="L59" s="509"/>
      <c r="M59" s="510"/>
      <c r="N59" s="509"/>
      <c r="O59" s="510"/>
      <c r="P59" s="511">
        <f>H59</f>
        <v>0</v>
      </c>
      <c r="Q59" s="510">
        <f>I59</f>
        <v>0</v>
      </c>
      <c r="R59" s="552"/>
    </row>
    <row r="60" spans="1:18" s="553" customFormat="1" ht="10.5">
      <c r="A60" s="552"/>
      <c r="B60" s="312"/>
      <c r="C60" s="493"/>
      <c r="D60" s="493"/>
      <c r="E60" s="493"/>
      <c r="F60" s="493"/>
      <c r="G60" s="516" t="s">
        <v>289</v>
      </c>
      <c r="H60" s="517">
        <f>SUM(H58:H59)</f>
        <v>0</v>
      </c>
      <c r="I60" s="518"/>
      <c r="J60" s="517">
        <f>SUM(J58:J59)</f>
        <v>0</v>
      </c>
      <c r="K60" s="518"/>
      <c r="L60" s="517">
        <f>SUM(L58:L59)</f>
        <v>0</v>
      </c>
      <c r="M60" s="518"/>
      <c r="N60" s="517">
        <f>SUM(N58:N59)</f>
        <v>0</v>
      </c>
      <c r="O60" s="518"/>
      <c r="P60" s="517">
        <f>SUM(P58:P59)</f>
        <v>0</v>
      </c>
      <c r="Q60" s="518"/>
      <c r="R60" s="545"/>
    </row>
    <row r="61" spans="1:18" s="553" customFormat="1" ht="10.5">
      <c r="A61" s="552"/>
      <c r="B61" s="312"/>
      <c r="C61" s="493"/>
      <c r="D61" s="493"/>
      <c r="E61" s="493"/>
      <c r="F61" s="493"/>
      <c r="G61" s="516" t="s">
        <v>290</v>
      </c>
      <c r="H61" s="519" t="e">
        <f>H60/H$5</f>
        <v>#DIV/0!</v>
      </c>
      <c r="I61" s="520"/>
      <c r="J61" s="519" t="e">
        <f t="shared" ref="J61" si="45">J60/J$5</f>
        <v>#DIV/0!</v>
      </c>
      <c r="K61" s="520"/>
      <c r="L61" s="519" t="e">
        <f t="shared" ref="L61" si="46">L60/L$5</f>
        <v>#DIV/0!</v>
      </c>
      <c r="M61" s="520"/>
      <c r="N61" s="519" t="e">
        <f t="shared" ref="N61" si="47">N60/N$5</f>
        <v>#DIV/0!</v>
      </c>
      <c r="O61" s="520"/>
      <c r="P61" s="519"/>
      <c r="Q61" s="520"/>
      <c r="R61" s="545"/>
    </row>
    <row r="62" spans="1:18" s="384" customFormat="1">
      <c r="A62" s="381"/>
      <c r="B62" s="521"/>
      <c r="C62" s="521"/>
      <c r="D62" s="521"/>
      <c r="E62" s="521"/>
      <c r="F62" s="521"/>
      <c r="G62" s="521"/>
      <c r="H62" s="529"/>
      <c r="I62" s="523"/>
      <c r="J62" s="529"/>
      <c r="K62" s="523"/>
      <c r="L62" s="529"/>
      <c r="M62" s="523"/>
      <c r="N62" s="529"/>
      <c r="O62" s="523"/>
      <c r="P62" s="529"/>
      <c r="Q62" s="523"/>
      <c r="R62" s="545"/>
    </row>
    <row r="63" spans="1:18" s="384" customFormat="1">
      <c r="A63" s="381"/>
      <c r="B63" s="61" t="s">
        <v>110</v>
      </c>
      <c r="C63" s="62"/>
      <c r="D63" s="62"/>
      <c r="E63" s="62"/>
      <c r="F63" s="62"/>
      <c r="G63" s="62"/>
      <c r="H63" s="63">
        <f>H10+H16+H22+H28+H36+H42+H48+H54+H60</f>
        <v>0</v>
      </c>
      <c r="I63" s="300"/>
      <c r="J63" s="63">
        <f>J10+J16+J22+J28+J36+J42+J48+J54+J60</f>
        <v>0</v>
      </c>
      <c r="K63" s="300"/>
      <c r="L63" s="63">
        <f>L10+L16+L22+L28+L36+L42+L48+L54+L60</f>
        <v>0</v>
      </c>
      <c r="M63" s="300"/>
      <c r="N63" s="63">
        <f>N10+N16+N22+N28+N36+N42+N48+N54+N60</f>
        <v>0</v>
      </c>
      <c r="O63" s="300"/>
      <c r="P63" s="63">
        <f>P10+P16+P22+P28+P36+P42+P48+P54+P60</f>
        <v>0</v>
      </c>
      <c r="Q63" s="300"/>
      <c r="R63" s="545"/>
    </row>
    <row r="64" spans="1:18" s="384" customFormat="1">
      <c r="A64" s="381"/>
      <c r="B64" s="64" t="s">
        <v>111</v>
      </c>
      <c r="C64" s="65"/>
      <c r="D64" s="65"/>
      <c r="E64" s="65"/>
      <c r="F64" s="65"/>
      <c r="G64" s="65"/>
      <c r="H64" s="66" t="e">
        <f>H63/H5</f>
        <v>#DIV/0!</v>
      </c>
      <c r="I64" s="301"/>
      <c r="J64" s="66" t="e">
        <f>J63/J5</f>
        <v>#DIV/0!</v>
      </c>
      <c r="K64" s="301"/>
      <c r="L64" s="66" t="e">
        <f>L63/L5</f>
        <v>#DIV/0!</v>
      </c>
      <c r="M64" s="301"/>
      <c r="N64" s="66" t="e">
        <f>N63/N5</f>
        <v>#DIV/0!</v>
      </c>
      <c r="O64" s="301"/>
      <c r="P64" s="66"/>
      <c r="Q64" s="301"/>
      <c r="R64" s="381"/>
    </row>
    <row r="65" spans="1:18" s="384" customFormat="1">
      <c r="A65" s="381"/>
      <c r="B65" s="544"/>
      <c r="C65" s="45"/>
      <c r="D65" s="45"/>
      <c r="E65" s="45"/>
      <c r="F65" s="45"/>
      <c r="G65" s="45"/>
      <c r="H65" s="46"/>
      <c r="I65" s="304"/>
      <c r="J65" s="46"/>
      <c r="K65" s="304"/>
      <c r="L65" s="46"/>
      <c r="M65" s="304"/>
      <c r="N65" s="46"/>
      <c r="O65" s="304"/>
      <c r="P65" s="46"/>
      <c r="Q65" s="304"/>
      <c r="R65" s="381"/>
    </row>
    <row r="66" spans="1:18">
      <c r="A66" s="5"/>
      <c r="B66" s="68" t="s">
        <v>112</v>
      </c>
      <c r="C66" s="69"/>
      <c r="D66" s="69"/>
      <c r="E66" s="69"/>
      <c r="F66" s="69"/>
      <c r="G66" s="69"/>
      <c r="H66" s="70">
        <v>0</v>
      </c>
      <c r="I66" s="302"/>
      <c r="J66" s="70">
        <v>0</v>
      </c>
      <c r="K66" s="302"/>
      <c r="L66" s="70">
        <v>0</v>
      </c>
      <c r="M66" s="302"/>
      <c r="N66" s="70">
        <v>0</v>
      </c>
      <c r="O66" s="302"/>
      <c r="P66" s="70"/>
      <c r="Q66" s="302"/>
      <c r="R66" s="5"/>
    </row>
    <row r="67" spans="1:18">
      <c r="A67" s="5"/>
      <c r="B67" s="71" t="s">
        <v>113</v>
      </c>
      <c r="C67" s="72"/>
      <c r="D67" s="72"/>
      <c r="E67" s="72"/>
      <c r="F67" s="72"/>
      <c r="G67" s="72"/>
      <c r="H67" s="73">
        <v>0</v>
      </c>
      <c r="I67" s="303"/>
      <c r="J67" s="73">
        <v>0</v>
      </c>
      <c r="K67" s="303"/>
      <c r="L67" s="73">
        <v>0</v>
      </c>
      <c r="M67" s="303"/>
      <c r="N67" s="73">
        <v>0</v>
      </c>
      <c r="O67" s="303"/>
      <c r="P67" s="73"/>
      <c r="Q67" s="303"/>
      <c r="R67" s="5"/>
    </row>
    <row r="68" spans="1:18">
      <c r="A68" s="5"/>
      <c r="B68" s="68" t="s">
        <v>114</v>
      </c>
      <c r="C68" s="69"/>
      <c r="D68" s="69"/>
      <c r="E68" s="69"/>
      <c r="F68" s="69"/>
      <c r="G68" s="69"/>
      <c r="H68" s="70">
        <v>0</v>
      </c>
      <c r="I68" s="302"/>
      <c r="J68" s="70">
        <v>0</v>
      </c>
      <c r="K68" s="302"/>
      <c r="L68" s="70">
        <v>0</v>
      </c>
      <c r="M68" s="302"/>
      <c r="N68" s="70">
        <v>0</v>
      </c>
      <c r="O68" s="302"/>
      <c r="P68" s="70"/>
      <c r="Q68" s="302"/>
      <c r="R68" s="5"/>
    </row>
    <row r="69" spans="1:18">
      <c r="A69" s="5"/>
      <c r="B69" s="44"/>
      <c r="C69" s="45"/>
      <c r="D69" s="45"/>
      <c r="E69" s="45"/>
      <c r="F69" s="45"/>
      <c r="G69" s="45"/>
      <c r="H69" s="46"/>
      <c r="I69" s="304"/>
      <c r="J69" s="46"/>
      <c r="K69" s="304"/>
      <c r="L69" s="46"/>
      <c r="M69" s="304"/>
      <c r="N69" s="46"/>
      <c r="O69" s="304"/>
      <c r="P69" s="46"/>
      <c r="Q69" s="304"/>
      <c r="R69" s="5"/>
    </row>
    <row r="70" spans="1:18">
      <c r="A70" s="5"/>
      <c r="B70" s="59" t="s">
        <v>115</v>
      </c>
      <c r="C70" s="60"/>
      <c r="D70" s="60"/>
      <c r="E70" s="60"/>
      <c r="F70" s="60"/>
      <c r="G70" s="60"/>
      <c r="H70" s="67" t="e">
        <f>SUM(H64:H68)</f>
        <v>#DIV/0!</v>
      </c>
      <c r="I70" s="305"/>
      <c r="J70" s="67" t="e">
        <f t="shared" ref="J70" si="48">SUM(J64:J68)</f>
        <v>#DIV/0!</v>
      </c>
      <c r="K70" s="305"/>
      <c r="L70" s="67" t="e">
        <f t="shared" ref="L70" si="49">SUM(L64:L68)</f>
        <v>#DIV/0!</v>
      </c>
      <c r="M70" s="305"/>
      <c r="N70" s="67" t="e">
        <f t="shared" ref="N70" si="50">SUM(N64:N68)</f>
        <v>#DIV/0!</v>
      </c>
      <c r="O70" s="305"/>
      <c r="P70" s="67"/>
      <c r="Q70" s="305"/>
      <c r="R70" s="5"/>
    </row>
    <row r="71" spans="1:18">
      <c r="A71" s="5"/>
      <c r="B71" s="47"/>
      <c r="C71" s="48"/>
      <c r="D71" s="48"/>
      <c r="E71" s="48"/>
      <c r="F71" s="48"/>
      <c r="G71" s="48"/>
      <c r="H71" s="49"/>
      <c r="I71" s="306"/>
      <c r="J71" s="49"/>
      <c r="K71" s="306"/>
      <c r="L71" s="49"/>
      <c r="M71" s="306"/>
      <c r="N71" s="49"/>
      <c r="O71" s="306"/>
      <c r="P71" s="49"/>
      <c r="Q71" s="306"/>
      <c r="R71" s="5"/>
    </row>
    <row r="72" spans="1:18" s="384" customFormat="1">
      <c r="A72" s="381"/>
      <c r="B72" s="50" t="s">
        <v>42</v>
      </c>
      <c r="C72" s="51"/>
      <c r="D72" s="51"/>
      <c r="E72" s="51"/>
      <c r="F72" s="51"/>
      <c r="G72" s="51"/>
      <c r="H72" s="52" t="e">
        <f>H74*0.13</f>
        <v>#DIV/0!</v>
      </c>
      <c r="I72" s="307"/>
      <c r="J72" s="52" t="e">
        <f t="shared" ref="J72" si="51">J74*0.13</f>
        <v>#DIV/0!</v>
      </c>
      <c r="K72" s="307"/>
      <c r="L72" s="52" t="e">
        <f t="shared" ref="L72" si="52">L74*0.13</f>
        <v>#DIV/0!</v>
      </c>
      <c r="M72" s="307"/>
      <c r="N72" s="52" t="e">
        <f t="shared" ref="N72" si="53">N74*0.13</f>
        <v>#DIV/0!</v>
      </c>
      <c r="O72" s="307"/>
      <c r="P72" s="53"/>
      <c r="Q72" s="307"/>
      <c r="R72" s="381"/>
    </row>
    <row r="73" spans="1:18">
      <c r="A73" s="5"/>
      <c r="B73" s="54" t="s">
        <v>116</v>
      </c>
      <c r="C73" s="55"/>
      <c r="D73" s="55"/>
      <c r="E73" s="55"/>
      <c r="F73" s="55"/>
      <c r="G73" s="55"/>
      <c r="H73" s="297" t="e">
        <f>H70/0.87</f>
        <v>#DIV/0!</v>
      </c>
      <c r="I73" s="308"/>
      <c r="J73" s="297" t="e">
        <f t="shared" ref="J73" si="54">J70/0.87</f>
        <v>#DIV/0!</v>
      </c>
      <c r="K73" s="308"/>
      <c r="L73" s="297" t="e">
        <f t="shared" ref="L73" si="55">L70/0.87</f>
        <v>#DIV/0!</v>
      </c>
      <c r="M73" s="308"/>
      <c r="N73" s="297" t="e">
        <f t="shared" ref="N73" si="56">N70/0.87</f>
        <v>#DIV/0!</v>
      </c>
      <c r="O73" s="308"/>
      <c r="P73" s="56"/>
      <c r="Q73" s="308"/>
      <c r="R73" s="5"/>
    </row>
    <row r="74" spans="1:18">
      <c r="A74" s="5"/>
      <c r="B74" s="54" t="s">
        <v>328</v>
      </c>
      <c r="C74" s="55"/>
      <c r="D74" s="55"/>
      <c r="E74" s="55"/>
      <c r="F74" s="55"/>
      <c r="G74" s="55"/>
      <c r="H74" s="249" t="e">
        <f>H70/0.87</f>
        <v>#DIV/0!</v>
      </c>
      <c r="I74" s="308"/>
      <c r="J74" s="249" t="e">
        <f t="shared" ref="J74" si="57">J70/0.87</f>
        <v>#DIV/0!</v>
      </c>
      <c r="K74" s="308"/>
      <c r="L74" s="249" t="e">
        <f t="shared" ref="L74" si="58">L70/0.87</f>
        <v>#DIV/0!</v>
      </c>
      <c r="M74" s="308"/>
      <c r="N74" s="249" t="e">
        <f t="shared" ref="N74" si="59">N70/0.87</f>
        <v>#DIV/0!</v>
      </c>
      <c r="O74" s="308"/>
      <c r="P74" s="56"/>
      <c r="Q74" s="308"/>
      <c r="R74" s="5"/>
    </row>
    <row r="75" spans="1:18">
      <c r="A75" s="5"/>
      <c r="B75" s="47"/>
      <c r="C75" s="48"/>
      <c r="D75" s="48"/>
      <c r="E75" s="48"/>
      <c r="F75" s="48"/>
      <c r="G75" s="48"/>
      <c r="H75" s="57"/>
      <c r="I75" s="309"/>
      <c r="J75" s="57"/>
      <c r="K75" s="309"/>
      <c r="L75" s="57"/>
      <c r="M75" s="309"/>
      <c r="N75" s="57"/>
      <c r="O75" s="309"/>
      <c r="P75" s="57"/>
      <c r="Q75" s="309"/>
      <c r="R75" s="5"/>
    </row>
    <row r="76" spans="1:18">
      <c r="A76" s="5"/>
      <c r="B76" s="47"/>
      <c r="C76" s="48"/>
      <c r="D76" s="48"/>
      <c r="E76" s="48"/>
      <c r="F76" s="48"/>
      <c r="G76" s="48"/>
      <c r="H76" s="57"/>
      <c r="I76" s="309"/>
      <c r="J76" s="57"/>
      <c r="K76" s="309"/>
      <c r="L76" s="57"/>
      <c r="M76" s="309"/>
      <c r="N76" s="57"/>
      <c r="O76" s="309"/>
      <c r="P76" s="57"/>
      <c r="Q76" s="309"/>
      <c r="R76" s="5"/>
    </row>
    <row r="77" spans="1:18">
      <c r="A77" s="5"/>
      <c r="B77" s="47"/>
      <c r="C77" s="48"/>
      <c r="D77" s="48"/>
      <c r="E77" s="48"/>
      <c r="F77" s="48"/>
      <c r="G77" s="48"/>
      <c r="H77" s="57"/>
      <c r="I77" s="309"/>
      <c r="J77" s="57"/>
      <c r="K77" s="309"/>
      <c r="L77" s="57"/>
      <c r="M77" s="309"/>
      <c r="N77" s="57"/>
      <c r="O77" s="309"/>
      <c r="P77" s="57"/>
      <c r="Q77" s="309"/>
      <c r="R77" s="5"/>
    </row>
    <row r="78" spans="1:18" ht="58" customHeight="1">
      <c r="A78" s="58"/>
      <c r="B78" s="58"/>
      <c r="C78" s="58"/>
      <c r="D78" s="58"/>
      <c r="E78" s="58"/>
      <c r="F78" s="58"/>
      <c r="G78" s="58"/>
      <c r="H78" s="58"/>
      <c r="I78" s="310"/>
      <c r="J78" s="58"/>
      <c r="K78" s="310"/>
      <c r="L78" s="58"/>
      <c r="M78" s="310"/>
      <c r="N78" s="58"/>
      <c r="O78" s="310"/>
      <c r="P78" s="58"/>
      <c r="Q78" s="310"/>
      <c r="R78" s="310"/>
    </row>
  </sheetData>
  <phoneticPr fontId="82" type="noConversion"/>
  <pageMargins left="0.25" right="0.25" top="0.25" bottom="0.25" header="0" footer="0"/>
  <pageSetup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H5" sqref="H5"/>
    </sheetView>
  </sheetViews>
  <sheetFormatPr defaultRowHeight="14.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355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145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showWhiteSpace="0" topLeftCell="A13" zoomScaleNormal="100" zoomScaleSheetLayoutView="70" zoomScalePageLayoutView="50" workbookViewId="0">
      <selection activeCell="N27" sqref="N27"/>
    </sheetView>
  </sheetViews>
  <sheetFormatPr defaultRowHeight="14.5"/>
  <sheetData/>
  <printOptions horizontalCentered="1"/>
  <pageMargins left="0.25" right="0.25" top="0.25" bottom="0.25" header="0" footer="0"/>
  <pageSetup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showWhiteSpace="0" zoomScaleNormal="100" zoomScaleSheetLayoutView="40" workbookViewId="0">
      <selection activeCell="N27" sqref="N27"/>
    </sheetView>
  </sheetViews>
  <sheetFormatPr defaultRowHeight="14.5"/>
  <cols>
    <col min="1" max="1" width="4.453125" customWidth="1"/>
    <col min="3" max="11" width="6" customWidth="1"/>
  </cols>
  <sheetData>
    <row r="1" spans="1:16" ht="63" customHeight="1">
      <c r="A1" s="1"/>
      <c r="B1" s="16" t="s">
        <v>44</v>
      </c>
      <c r="C1" s="1"/>
      <c r="D1" s="1"/>
      <c r="E1" s="1"/>
      <c r="F1" s="1"/>
      <c r="G1" s="1"/>
      <c r="H1" s="1"/>
      <c r="I1" s="1"/>
      <c r="J1" s="1"/>
      <c r="K1" s="1"/>
      <c r="L1" s="1"/>
      <c r="M1" s="4"/>
      <c r="N1" s="4"/>
    </row>
    <row r="2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97" customFormat="1" ht="14.15" customHeight="1">
      <c r="A4" s="94"/>
      <c r="B4" s="94"/>
      <c r="C4" s="94"/>
      <c r="D4" s="94"/>
      <c r="E4" s="94"/>
      <c r="F4" s="95"/>
      <c r="G4" s="95"/>
      <c r="H4" s="95"/>
      <c r="I4" s="96"/>
      <c r="J4" s="96"/>
      <c r="K4" s="96"/>
      <c r="L4" s="94"/>
      <c r="M4" s="94"/>
      <c r="N4" s="94"/>
      <c r="O4"/>
      <c r="P4"/>
    </row>
    <row r="5" spans="1:16" s="97" customFormat="1" ht="16" customHeight="1">
      <c r="A5" s="94"/>
      <c r="B5" s="91" t="s">
        <v>45</v>
      </c>
      <c r="C5" s="564" t="s">
        <v>186</v>
      </c>
      <c r="D5" s="564"/>
      <c r="E5" s="564"/>
      <c r="F5" s="378"/>
      <c r="G5" s="378"/>
      <c r="H5" s="95"/>
      <c r="I5" s="96"/>
      <c r="J5" s="96"/>
      <c r="K5" s="96"/>
      <c r="L5" s="94"/>
      <c r="M5" s="94"/>
      <c r="N5" s="94"/>
      <c r="O5"/>
      <c r="P5"/>
    </row>
    <row r="6" spans="1:16" s="97" customFormat="1" ht="16" customHeight="1">
      <c r="A6" s="94"/>
      <c r="B6" s="91"/>
      <c r="C6" s="379"/>
      <c r="D6" s="378"/>
      <c r="E6" s="378"/>
      <c r="F6" s="378"/>
      <c r="G6" s="378"/>
      <c r="H6" s="95"/>
      <c r="I6" s="96"/>
      <c r="J6" s="96"/>
      <c r="K6" s="96"/>
      <c r="L6" s="94"/>
      <c r="M6" s="94"/>
      <c r="N6" s="94"/>
      <c r="O6"/>
      <c r="P6"/>
    </row>
    <row r="7" spans="1:16" s="97" customFormat="1" ht="16" customHeight="1">
      <c r="A7" s="94"/>
      <c r="B7" s="91" t="s">
        <v>46</v>
      </c>
      <c r="C7" s="564" t="s">
        <v>50</v>
      </c>
      <c r="D7" s="564"/>
      <c r="E7" s="564"/>
      <c r="F7" s="564"/>
      <c r="G7" s="378"/>
      <c r="H7" s="95"/>
      <c r="I7" s="96"/>
      <c r="J7" s="96"/>
      <c r="K7" s="96"/>
      <c r="L7" s="94"/>
      <c r="M7" s="94"/>
      <c r="N7" s="94"/>
      <c r="O7"/>
      <c r="P7"/>
    </row>
    <row r="8" spans="1:16" s="97" customFormat="1" ht="16" customHeight="1">
      <c r="A8" s="94"/>
      <c r="B8" s="91"/>
      <c r="C8" s="379"/>
      <c r="D8" s="378"/>
      <c r="E8" s="378"/>
      <c r="F8" s="378"/>
      <c r="G8" s="378"/>
      <c r="H8" s="95"/>
      <c r="I8" s="96"/>
      <c r="J8" s="96"/>
      <c r="K8" s="96"/>
      <c r="L8" s="94"/>
      <c r="M8" s="94"/>
      <c r="N8" s="94"/>
      <c r="O8"/>
      <c r="P8"/>
    </row>
    <row r="9" spans="1:16" s="97" customFormat="1" ht="16" customHeight="1">
      <c r="A9" s="94"/>
      <c r="B9" s="91" t="s">
        <v>47</v>
      </c>
      <c r="C9" s="564" t="s">
        <v>51</v>
      </c>
      <c r="D9" s="564"/>
      <c r="E9" s="378"/>
      <c r="F9" s="378"/>
      <c r="G9" s="378"/>
      <c r="H9" s="95"/>
      <c r="I9" s="96"/>
      <c r="J9" s="96"/>
      <c r="K9" s="96"/>
      <c r="L9" s="94"/>
      <c r="M9" s="94"/>
      <c r="N9" s="94"/>
      <c r="O9"/>
      <c r="P9"/>
    </row>
    <row r="10" spans="1:16" s="97" customFormat="1" ht="16" customHeight="1">
      <c r="A10" s="94"/>
      <c r="B10" s="91"/>
      <c r="C10" s="379"/>
      <c r="D10" s="378"/>
      <c r="E10" s="378"/>
      <c r="F10" s="378"/>
      <c r="G10" s="378"/>
      <c r="H10" s="95"/>
      <c r="I10" s="96"/>
      <c r="J10" s="96"/>
      <c r="K10" s="96"/>
      <c r="L10" s="94"/>
      <c r="M10" s="94"/>
      <c r="N10" s="94"/>
      <c r="O10"/>
      <c r="P10"/>
    </row>
    <row r="11" spans="1:16" s="97" customFormat="1" ht="16" customHeight="1">
      <c r="A11" s="94"/>
      <c r="B11" s="91" t="s">
        <v>48</v>
      </c>
      <c r="C11" s="564" t="s">
        <v>52</v>
      </c>
      <c r="D11" s="564"/>
      <c r="E11" s="378"/>
      <c r="F11" s="378"/>
      <c r="G11" s="378"/>
      <c r="H11" s="95"/>
      <c r="I11" s="96"/>
      <c r="J11" s="96"/>
      <c r="K11" s="96"/>
      <c r="L11" s="94"/>
      <c r="M11" s="94"/>
      <c r="N11" s="94"/>
      <c r="O11"/>
      <c r="P11"/>
    </row>
    <row r="12" spans="1:16" s="97" customFormat="1" ht="16" customHeight="1">
      <c r="A12" s="94"/>
      <c r="B12" s="91"/>
      <c r="C12" s="379"/>
      <c r="D12" s="378"/>
      <c r="E12" s="378"/>
      <c r="F12" s="378"/>
      <c r="G12" s="378"/>
      <c r="H12" s="95"/>
      <c r="I12" s="96"/>
      <c r="J12" s="96"/>
      <c r="K12" s="96"/>
      <c r="L12" s="94"/>
      <c r="M12" s="94"/>
      <c r="N12" s="94"/>
      <c r="O12"/>
      <c r="P12"/>
    </row>
    <row r="13" spans="1:16" s="97" customFormat="1" ht="16" customHeight="1">
      <c r="A13" s="94"/>
      <c r="B13" s="91" t="s">
        <v>49</v>
      </c>
      <c r="C13" s="565" t="s">
        <v>351</v>
      </c>
      <c r="D13" s="565"/>
      <c r="E13" s="565"/>
      <c r="F13" s="565"/>
      <c r="G13" s="378"/>
      <c r="H13" s="95"/>
      <c r="I13" s="96"/>
      <c r="J13" s="96"/>
      <c r="K13" s="96"/>
      <c r="L13" s="94"/>
      <c r="M13" s="94"/>
      <c r="N13" s="94"/>
      <c r="O13"/>
      <c r="P13"/>
    </row>
    <row r="14" spans="1:16" s="97" customFormat="1" ht="16" customHeight="1">
      <c r="A14" s="94"/>
      <c r="B14" s="91"/>
      <c r="C14" s="379"/>
      <c r="D14" s="378"/>
      <c r="E14" s="378"/>
      <c r="F14" s="378"/>
      <c r="G14" s="378"/>
      <c r="H14" s="95"/>
      <c r="I14" s="96"/>
      <c r="J14" s="96"/>
      <c r="K14" s="96"/>
      <c r="L14" s="94"/>
      <c r="M14" s="94"/>
      <c r="N14" s="94"/>
      <c r="O14"/>
      <c r="P14"/>
    </row>
    <row r="15" spans="1:16" s="97" customFormat="1" ht="16" customHeight="1">
      <c r="A15" s="94"/>
      <c r="B15" s="91" t="s">
        <v>55</v>
      </c>
      <c r="C15" s="564" t="s">
        <v>187</v>
      </c>
      <c r="D15" s="564"/>
      <c r="E15" s="378"/>
      <c r="F15" s="380"/>
      <c r="G15" s="380"/>
      <c r="H15" s="94"/>
      <c r="I15" s="94"/>
      <c r="J15" s="94"/>
      <c r="K15" s="94"/>
      <c r="L15" s="94"/>
      <c r="M15" s="94"/>
      <c r="N15" s="94"/>
      <c r="O15"/>
      <c r="P15"/>
    </row>
    <row r="16" spans="1:16" s="97" customFormat="1" ht="16" customHeight="1">
      <c r="A16" s="94"/>
      <c r="B16" s="98"/>
      <c r="C16" s="379"/>
      <c r="D16" s="380"/>
      <c r="E16" s="380"/>
      <c r="F16" s="380"/>
      <c r="G16" s="380"/>
      <c r="H16" s="94"/>
      <c r="I16" s="94"/>
      <c r="J16" s="94"/>
      <c r="K16" s="94"/>
      <c r="L16" s="94"/>
      <c r="M16" s="94"/>
      <c r="N16" s="94"/>
      <c r="O16"/>
      <c r="P16"/>
    </row>
    <row r="17" spans="1:16" s="97" customFormat="1" ht="16" customHeight="1">
      <c r="A17" s="94"/>
      <c r="B17" s="91" t="s">
        <v>54</v>
      </c>
      <c r="C17" s="564" t="s">
        <v>121</v>
      </c>
      <c r="D17" s="564"/>
      <c r="E17" s="564"/>
      <c r="F17" s="564"/>
      <c r="G17" s="564"/>
      <c r="H17" s="94"/>
      <c r="I17" s="94"/>
      <c r="J17" s="94"/>
      <c r="K17" s="94"/>
      <c r="L17" s="94"/>
      <c r="M17" s="94"/>
      <c r="N17" s="94"/>
      <c r="O17"/>
      <c r="P17"/>
    </row>
    <row r="18" spans="1:16" s="97" customFormat="1" ht="16" customHeight="1">
      <c r="A18" s="94"/>
      <c r="B18" s="98"/>
      <c r="C18" s="379"/>
      <c r="D18" s="380"/>
      <c r="E18" s="380"/>
      <c r="F18" s="380"/>
      <c r="G18" s="380"/>
      <c r="H18" s="94"/>
      <c r="I18" s="94"/>
      <c r="J18" s="94"/>
      <c r="K18" s="94"/>
      <c r="L18" s="94"/>
      <c r="M18" s="94"/>
      <c r="N18" s="94"/>
      <c r="O18"/>
      <c r="P18"/>
    </row>
    <row r="19" spans="1:16" s="97" customFormat="1" ht="16" customHeight="1">
      <c r="A19" s="94"/>
      <c r="B19" s="91" t="s">
        <v>76</v>
      </c>
      <c r="C19" s="564" t="s">
        <v>300</v>
      </c>
      <c r="D19" s="564"/>
      <c r="E19" s="564"/>
      <c r="F19" s="564"/>
      <c r="G19" s="564"/>
      <c r="H19" s="94"/>
      <c r="I19" s="94"/>
      <c r="J19" s="94"/>
      <c r="K19" s="94"/>
      <c r="L19" s="94"/>
      <c r="M19" s="94"/>
      <c r="N19" s="94"/>
      <c r="O19"/>
      <c r="P19"/>
    </row>
    <row r="20" spans="1:16" s="97" customFormat="1" ht="16" customHeight="1">
      <c r="A20" s="94"/>
      <c r="B20" s="98"/>
      <c r="C20" s="379"/>
      <c r="D20" s="380"/>
      <c r="E20" s="380"/>
      <c r="F20" s="380"/>
      <c r="G20" s="380"/>
      <c r="H20" s="94"/>
      <c r="I20" s="94"/>
      <c r="J20" s="94"/>
      <c r="K20" s="94"/>
      <c r="L20" s="94"/>
      <c r="M20" s="94"/>
      <c r="N20" s="94"/>
      <c r="O20"/>
      <c r="P20"/>
    </row>
    <row r="21" spans="1:16" s="97" customFormat="1" ht="16" customHeight="1">
      <c r="A21" s="94"/>
      <c r="B21" s="91" t="s">
        <v>352</v>
      </c>
      <c r="C21" s="564" t="s">
        <v>53</v>
      </c>
      <c r="D21" s="564"/>
      <c r="E21" s="564"/>
      <c r="F21" s="564"/>
      <c r="G21" s="380"/>
      <c r="H21" s="94"/>
      <c r="I21" s="94"/>
      <c r="J21" s="94"/>
      <c r="K21" s="94"/>
      <c r="L21" s="94"/>
      <c r="M21" s="94"/>
      <c r="N21" s="94"/>
      <c r="O21"/>
      <c r="P21"/>
    </row>
    <row r="22" spans="1:1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6" s="134" customFormat="1" ht="16" customHeight="1">
      <c r="A26" s="94"/>
      <c r="B26" s="91"/>
      <c r="C26" s="99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6"/>
      <c r="P26" s="6"/>
    </row>
    <row r="27" spans="1:16" s="6" customFormat="1" ht="16" customHeight="1">
      <c r="A27" s="5"/>
      <c r="B27" s="91"/>
      <c r="C27" s="99"/>
      <c r="D27" s="94"/>
      <c r="E27" s="94"/>
      <c r="F27" s="5"/>
      <c r="G27" s="5"/>
      <c r="H27" s="5"/>
      <c r="I27" s="5"/>
      <c r="J27" s="5"/>
      <c r="K27" s="5"/>
      <c r="L27" s="5"/>
      <c r="M27" s="5"/>
      <c r="N27" s="5"/>
    </row>
    <row r="28" spans="1:16" s="6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6" s="6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58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7"/>
      <c r="N46" s="7"/>
    </row>
  </sheetData>
  <mergeCells count="9">
    <mergeCell ref="C19:G19"/>
    <mergeCell ref="C21:F21"/>
    <mergeCell ref="C5:E5"/>
    <mergeCell ref="C7:F7"/>
    <mergeCell ref="C9:D9"/>
    <mergeCell ref="C11:D11"/>
    <mergeCell ref="C15:D15"/>
    <mergeCell ref="C17:G17"/>
    <mergeCell ref="C13:F13"/>
  </mergeCells>
  <hyperlinks>
    <hyperlink ref="C5" location="'Fee Overview'!A1" display="FEE OVERVIEW"/>
    <hyperlink ref="C7" location="'Financial Summary'!A1" display="FINANCIAL SUMMARY"/>
    <hyperlink ref="C9" location="Approvals!A1" display="APPROVALS"/>
    <hyperlink ref="C11" location="'Rate List'!A1" display="RATE LIST"/>
    <hyperlink ref="C15" location="'SUNY Form'!A1" display="SUNY FORM"/>
    <hyperlink ref="C17" location="'Summary by Component'!A1" display="SUMMARY BY COMPONENT"/>
    <hyperlink ref="C19" location="'Profit &amp; Loss, Proforma'!A1" display="PROFORMA OR PROFIT &amp; LOSS"/>
    <hyperlink ref="C21" location="'Detailed Calculation '!A1" display="DETAILED CALCULATION"/>
    <hyperlink ref="C13" location="'Rate List'!A1" display="RATE LIST"/>
    <hyperlink ref="C13:F13" location="'Rate Comparison'!A1" display="RATE COMPARISON"/>
  </hyperlinks>
  <printOptions horizontalCentered="1"/>
  <pageMargins left="0.25" right="0.25" top="0.25" bottom="0.2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4"/>
  <sheetViews>
    <sheetView showWhiteSpace="0" topLeftCell="A10" zoomScaleNormal="100" workbookViewId="0">
      <selection activeCell="N27" sqref="N27"/>
    </sheetView>
  </sheetViews>
  <sheetFormatPr defaultColWidth="6.453125" defaultRowHeight="14.5"/>
  <cols>
    <col min="1" max="1" width="4.453125" customWidth="1"/>
    <col min="2" max="2" width="27.1796875" customWidth="1"/>
    <col min="3" max="3" width="6.26953125" customWidth="1"/>
    <col min="4" max="4" width="14.54296875" customWidth="1"/>
    <col min="5" max="5" width="9.26953125" customWidth="1"/>
    <col min="6" max="6" width="14.54296875" customWidth="1"/>
    <col min="7" max="7" width="9.26953125" customWidth="1"/>
    <col min="9" max="9" width="9.81640625" customWidth="1"/>
  </cols>
  <sheetData>
    <row r="1" spans="1:9" ht="62.5" customHeight="1">
      <c r="A1" s="16"/>
      <c r="B1" s="16" t="s">
        <v>188</v>
      </c>
      <c r="C1" s="4"/>
      <c r="D1" s="4"/>
      <c r="E1" s="4"/>
      <c r="F1" s="4"/>
      <c r="G1" s="4"/>
      <c r="H1" s="4"/>
      <c r="I1" s="4"/>
    </row>
    <row r="2" spans="1:9" ht="15" customHeight="1">
      <c r="A2" s="20"/>
      <c r="B2" s="20"/>
      <c r="C2" s="20"/>
      <c r="D2" s="20"/>
      <c r="E2" s="20"/>
      <c r="F2" s="20"/>
      <c r="G2" s="20"/>
      <c r="H2" s="20"/>
      <c r="I2" s="20"/>
    </row>
    <row r="3" spans="1:9" ht="15.5">
      <c r="A3" s="5"/>
      <c r="B3" s="21" t="s">
        <v>189</v>
      </c>
      <c r="C3" s="20"/>
      <c r="D3" s="20"/>
      <c r="E3" s="20"/>
      <c r="F3" s="20"/>
      <c r="G3" s="22"/>
      <c r="H3" s="22"/>
      <c r="I3" s="22"/>
    </row>
    <row r="4" spans="1:9" s="384" customFormat="1">
      <c r="A4" s="381"/>
      <c r="B4" s="382" t="s">
        <v>1</v>
      </c>
      <c r="C4" s="382"/>
      <c r="D4" s="383">
        <f>'University Fee Questionnaire'!$C$8</f>
        <v>0</v>
      </c>
      <c r="E4" s="382"/>
      <c r="F4" s="382"/>
      <c r="G4" s="382"/>
      <c r="H4" s="382"/>
      <c r="I4" s="382"/>
    </row>
    <row r="5" spans="1:9" s="384" customFormat="1">
      <c r="A5" s="381"/>
      <c r="B5" s="382" t="s">
        <v>336</v>
      </c>
      <c r="C5" s="382"/>
      <c r="D5" s="383">
        <f>'University Fee Questionnaire'!$C$9</f>
        <v>0</v>
      </c>
      <c r="E5" s="382"/>
      <c r="F5" s="382"/>
      <c r="G5" s="382"/>
      <c r="H5" s="382"/>
      <c r="I5" s="382"/>
    </row>
    <row r="6" spans="1:9" s="384" customFormat="1">
      <c r="A6" s="381"/>
      <c r="B6" s="382" t="s">
        <v>147</v>
      </c>
      <c r="C6" s="382"/>
      <c r="D6" s="383">
        <f>'University Fee Questionnaire'!$C$10</f>
        <v>0</v>
      </c>
      <c r="E6" s="382"/>
      <c r="F6" s="382"/>
      <c r="G6" s="382"/>
      <c r="H6" s="382"/>
      <c r="I6" s="382"/>
    </row>
    <row r="7" spans="1:9" s="384" customFormat="1">
      <c r="A7" s="381"/>
      <c r="B7" s="382" t="s">
        <v>80</v>
      </c>
      <c r="C7" s="382"/>
      <c r="D7" s="383">
        <f>'University Fee Questionnaire'!$C$11</f>
        <v>0</v>
      </c>
      <c r="E7" s="382"/>
      <c r="F7" s="382"/>
      <c r="G7" s="382"/>
      <c r="H7" s="382"/>
      <c r="I7" s="382"/>
    </row>
    <row r="8" spans="1:9" s="384" customFormat="1">
      <c r="A8" s="381"/>
      <c r="B8" s="385"/>
      <c r="C8" s="385"/>
      <c r="D8" s="385"/>
      <c r="E8" s="385"/>
      <c r="F8" s="385"/>
      <c r="G8" s="392"/>
      <c r="H8" s="392"/>
      <c r="I8" s="392"/>
    </row>
    <row r="9" spans="1:9" ht="15.5">
      <c r="A9" s="5"/>
      <c r="B9" s="21" t="s">
        <v>78</v>
      </c>
      <c r="C9" s="20"/>
      <c r="D9" s="20"/>
      <c r="E9" s="20"/>
      <c r="F9" s="20"/>
      <c r="G9" s="22"/>
      <c r="H9" s="22"/>
      <c r="I9" s="22"/>
    </row>
    <row r="10" spans="1:9" s="384" customFormat="1">
      <c r="A10" s="381"/>
      <c r="B10" s="382" t="s">
        <v>168</v>
      </c>
      <c r="C10" s="385"/>
      <c r="D10" s="383">
        <f>'University Fee Questionnaire'!$C$39</f>
        <v>0</v>
      </c>
      <c r="E10" s="383"/>
      <c r="F10" s="381"/>
      <c r="G10" s="381"/>
      <c r="H10" s="381"/>
      <c r="I10" s="383"/>
    </row>
    <row r="11" spans="1:9" s="384" customFormat="1">
      <c r="A11" s="381"/>
      <c r="B11" s="382" t="s">
        <v>81</v>
      </c>
      <c r="C11" s="385"/>
      <c r="D11" s="383">
        <f>'University Fee Questionnaire'!$C$40</f>
        <v>0</v>
      </c>
      <c r="E11" s="383"/>
      <c r="F11" s="381"/>
      <c r="G11" s="381"/>
      <c r="H11" s="381"/>
      <c r="I11" s="383"/>
    </row>
    <row r="12" spans="1:9" s="384" customFormat="1">
      <c r="A12" s="381"/>
      <c r="B12" s="382" t="s">
        <v>260</v>
      </c>
      <c r="C12" s="385"/>
      <c r="D12" s="383">
        <f>'University Fee Questionnaire'!$C$41</f>
        <v>0</v>
      </c>
      <c r="E12" s="383"/>
      <c r="F12" s="381"/>
      <c r="G12" s="381"/>
      <c r="H12" s="381"/>
      <c r="I12" s="383"/>
    </row>
    <row r="13" spans="1:9" s="384" customFormat="1">
      <c r="A13" s="381"/>
      <c r="B13" s="382" t="s">
        <v>261</v>
      </c>
      <c r="C13" s="385"/>
      <c r="D13" s="383">
        <f>'University Fee Questionnaire'!$C$42</f>
        <v>0</v>
      </c>
      <c r="E13" s="383"/>
      <c r="F13" s="381"/>
      <c r="G13" s="381"/>
      <c r="H13" s="381"/>
      <c r="I13" s="383"/>
    </row>
    <row r="14" spans="1:9" ht="15" customHeight="1">
      <c r="A14" s="5"/>
      <c r="B14" s="23"/>
      <c r="C14" s="23"/>
      <c r="D14" s="23"/>
      <c r="E14" s="23"/>
      <c r="F14" s="5"/>
      <c r="G14" s="5"/>
      <c r="H14" s="5"/>
      <c r="I14" s="24"/>
    </row>
    <row r="15" spans="1:9" ht="15.5">
      <c r="A15" s="5"/>
      <c r="B15" s="21" t="s">
        <v>190</v>
      </c>
      <c r="C15" s="23"/>
      <c r="D15" s="23"/>
      <c r="E15" s="23"/>
      <c r="F15" s="23"/>
      <c r="G15" s="24"/>
      <c r="H15" s="24"/>
      <c r="I15" s="24"/>
    </row>
    <row r="16" spans="1:9" s="384" customFormat="1">
      <c r="A16" s="381"/>
      <c r="B16" s="382" t="s">
        <v>191</v>
      </c>
      <c r="C16" s="382"/>
      <c r="D16" s="383">
        <f>'University Fee Questionnaire'!C7</f>
        <v>0</v>
      </c>
      <c r="E16" s="382"/>
      <c r="F16" s="381"/>
      <c r="G16" s="381"/>
      <c r="H16" s="381"/>
      <c r="I16" s="386"/>
    </row>
    <row r="17" spans="1:9" s="384" customFormat="1">
      <c r="A17" s="381"/>
      <c r="B17" s="382" t="s">
        <v>192</v>
      </c>
      <c r="C17" s="382"/>
      <c r="D17" s="566">
        <f>'University Fee Questionnaire'!C12</f>
        <v>0</v>
      </c>
      <c r="E17" s="566"/>
      <c r="F17" s="566"/>
      <c r="G17" s="566"/>
      <c r="H17" s="566"/>
      <c r="I17" s="566"/>
    </row>
    <row r="18" spans="1:9" s="384" customFormat="1">
      <c r="A18" s="381"/>
      <c r="B18" s="381"/>
      <c r="C18" s="381"/>
      <c r="D18" s="566"/>
      <c r="E18" s="566"/>
      <c r="F18" s="566"/>
      <c r="G18" s="566"/>
      <c r="H18" s="566"/>
      <c r="I18" s="566"/>
    </row>
    <row r="19" spans="1:9" s="384" customFormat="1">
      <c r="A19" s="381"/>
      <c r="B19" s="382" t="s">
        <v>301</v>
      </c>
      <c r="C19" s="381"/>
      <c r="D19" s="387" t="str">
        <f>'University Fee Questionnaire'!C23</f>
        <v>Yes</v>
      </c>
      <c r="E19" s="387"/>
      <c r="F19" s="387"/>
      <c r="G19" s="387"/>
      <c r="H19" s="387"/>
      <c r="I19" s="387"/>
    </row>
    <row r="20" spans="1:9" s="384" customFormat="1">
      <c r="A20" s="381"/>
      <c r="B20" s="388" t="s">
        <v>302</v>
      </c>
      <c r="C20" s="382"/>
      <c r="D20" s="387" t="s">
        <v>309</v>
      </c>
      <c r="E20" s="387"/>
      <c r="F20" s="387"/>
      <c r="G20" s="387"/>
      <c r="H20" s="387"/>
      <c r="I20" s="387"/>
    </row>
    <row r="21" spans="1:9" s="384" customFormat="1">
      <c r="A21" s="381"/>
      <c r="B21" s="389"/>
      <c r="C21" s="381"/>
      <c r="D21" s="387"/>
      <c r="E21" s="387"/>
      <c r="F21" s="387"/>
      <c r="G21" s="387"/>
      <c r="H21" s="387"/>
      <c r="I21" s="387"/>
    </row>
    <row r="22" spans="1:9" s="384" customFormat="1" ht="26">
      <c r="A22" s="381"/>
      <c r="B22" s="390" t="s">
        <v>344</v>
      </c>
      <c r="C22" s="381"/>
      <c r="D22" s="391">
        <f>'University Fee Questionnaire'!C13</f>
        <v>0</v>
      </c>
      <c r="E22" s="387"/>
      <c r="F22" s="387"/>
      <c r="G22" s="387"/>
      <c r="H22" s="387"/>
      <c r="I22" s="387"/>
    </row>
    <row r="23" spans="1:9" s="384" customFormat="1">
      <c r="A23" s="381"/>
      <c r="B23" s="382"/>
      <c r="C23" s="381"/>
      <c r="D23" s="387"/>
      <c r="E23" s="387"/>
      <c r="F23" s="387"/>
      <c r="G23" s="387"/>
      <c r="H23" s="387"/>
      <c r="I23" s="387"/>
    </row>
    <row r="24" spans="1:9" s="384" customFormat="1">
      <c r="A24" s="381"/>
      <c r="B24" s="382" t="s">
        <v>272</v>
      </c>
      <c r="C24" s="382"/>
      <c r="D24" s="382" t="s">
        <v>310</v>
      </c>
      <c r="E24" s="382" t="str">
        <f>'University Fee Questionnaire'!C18</f>
        <v>No</v>
      </c>
      <c r="F24" s="382" t="s">
        <v>312</v>
      </c>
      <c r="G24" s="382" t="str">
        <f>'University Fee Questionnaire'!C20</f>
        <v>Yes</v>
      </c>
      <c r="H24" s="386"/>
      <c r="I24" s="386"/>
    </row>
    <row r="25" spans="1:9" s="384" customFormat="1">
      <c r="A25" s="381"/>
      <c r="B25" s="382"/>
      <c r="C25" s="382"/>
      <c r="D25" s="382" t="s">
        <v>311</v>
      </c>
      <c r="E25" s="382" t="str">
        <f>'University Fee Questionnaire'!C19</f>
        <v>No</v>
      </c>
      <c r="F25" s="382" t="s">
        <v>313</v>
      </c>
      <c r="G25" s="382" t="str">
        <f>'University Fee Questionnaire'!C21</f>
        <v>No</v>
      </c>
      <c r="H25" s="386"/>
      <c r="I25" s="381"/>
    </row>
    <row r="26" spans="1:9" s="384" customFormat="1">
      <c r="A26" s="381"/>
      <c r="B26" s="390" t="s">
        <v>303</v>
      </c>
      <c r="C26" s="382"/>
      <c r="D26" s="382" t="s">
        <v>314</v>
      </c>
      <c r="E26" s="382"/>
      <c r="F26" s="382"/>
      <c r="G26" s="382"/>
      <c r="H26" s="382"/>
      <c r="I26" s="382"/>
    </row>
    <row r="27" spans="1:9" s="384" customFormat="1">
      <c r="A27" s="381"/>
      <c r="B27" s="389"/>
      <c r="C27" s="382"/>
      <c r="D27" s="382"/>
      <c r="E27" s="382"/>
      <c r="F27" s="382"/>
      <c r="G27" s="382"/>
      <c r="H27" s="382"/>
      <c r="I27" s="382"/>
    </row>
    <row r="28" spans="1:9" ht="15.5">
      <c r="A28" s="5"/>
      <c r="B28" s="21" t="s">
        <v>304</v>
      </c>
      <c r="C28" s="100"/>
      <c r="D28" s="100"/>
      <c r="E28" s="100"/>
      <c r="F28" s="100"/>
      <c r="G28" s="100"/>
      <c r="H28" s="100"/>
      <c r="I28" s="100"/>
    </row>
    <row r="29" spans="1:9" s="384" customFormat="1">
      <c r="A29" s="385"/>
      <c r="B29" s="388" t="s">
        <v>305</v>
      </c>
      <c r="C29" s="381"/>
      <c r="D29" s="382" t="str">
        <f>'University Fee Questionnaire'!C27</f>
        <v>N/A</v>
      </c>
      <c r="E29" s="382"/>
      <c r="F29" s="382"/>
      <c r="G29" s="382"/>
      <c r="H29" s="382"/>
      <c r="I29" s="382"/>
    </row>
    <row r="30" spans="1:9" s="384" customFormat="1">
      <c r="A30" s="385"/>
      <c r="B30" s="388" t="s">
        <v>306</v>
      </c>
      <c r="C30" s="381"/>
      <c r="D30" s="382" t="str">
        <f>'University Fee Questionnaire'!C30</f>
        <v>N/A</v>
      </c>
      <c r="E30" s="382"/>
      <c r="F30" s="382"/>
      <c r="G30" s="382"/>
      <c r="H30" s="382"/>
      <c r="I30" s="382"/>
    </row>
    <row r="31" spans="1:9" s="384" customFormat="1">
      <c r="A31" s="385"/>
      <c r="B31" s="381"/>
      <c r="C31" s="381"/>
      <c r="D31" s="382"/>
      <c r="E31" s="382"/>
      <c r="F31" s="382"/>
      <c r="G31" s="382"/>
      <c r="H31" s="382"/>
      <c r="I31" s="382"/>
    </row>
    <row r="32" spans="1:9" ht="15.5">
      <c r="A32" s="23"/>
      <c r="B32" s="21" t="s">
        <v>270</v>
      </c>
      <c r="C32" s="135"/>
      <c r="D32" s="100"/>
      <c r="E32" s="100"/>
      <c r="F32" s="100"/>
      <c r="G32" s="100"/>
      <c r="H32" s="100"/>
      <c r="I32" s="100"/>
    </row>
    <row r="33" spans="1:9" s="384" customFormat="1">
      <c r="A33" s="385"/>
      <c r="B33" s="382" t="s">
        <v>308</v>
      </c>
      <c r="C33" s="393"/>
      <c r="D33" s="382" t="str">
        <f>'University Fee Questionnaire'!C58</f>
        <v>[Subject Area]</v>
      </c>
      <c r="E33" s="382" t="str">
        <f>'University Fee Questionnaire'!C59</f>
        <v>[Catalog #]</v>
      </c>
      <c r="F33" s="382"/>
      <c r="G33" s="382"/>
      <c r="H33" s="382"/>
      <c r="I33" s="382"/>
    </row>
    <row r="34" spans="1:9" s="384" customFormat="1">
      <c r="A34" s="385"/>
      <c r="B34" s="382" t="s">
        <v>337</v>
      </c>
      <c r="C34" s="393"/>
      <c r="D34" s="383">
        <f>'University Fee Questionnaire'!C51</f>
        <v>0</v>
      </c>
      <c r="E34" s="382"/>
      <c r="F34" s="382"/>
      <c r="G34" s="382"/>
      <c r="H34" s="382"/>
      <c r="I34" s="382"/>
    </row>
    <row r="35" spans="1:9" s="384" customFormat="1" ht="15" customHeight="1">
      <c r="A35" s="385"/>
      <c r="B35" s="382" t="s">
        <v>307</v>
      </c>
      <c r="C35" s="393"/>
      <c r="D35" s="383">
        <f>'University Fee Questionnaire'!C52</f>
        <v>0</v>
      </c>
      <c r="E35" s="382"/>
      <c r="F35" s="382"/>
      <c r="G35" s="382"/>
      <c r="H35" s="382"/>
      <c r="I35" s="382"/>
    </row>
    <row r="36" spans="1:9" s="384" customFormat="1">
      <c r="A36" s="385"/>
      <c r="B36" s="381"/>
      <c r="C36" s="381"/>
      <c r="D36" s="382"/>
      <c r="E36" s="382"/>
      <c r="F36" s="382"/>
      <c r="G36" s="382"/>
      <c r="H36" s="382"/>
      <c r="I36" s="382"/>
    </row>
    <row r="37" spans="1:9" s="384" customFormat="1">
      <c r="A37" s="385"/>
      <c r="B37" s="381"/>
      <c r="C37" s="381"/>
      <c r="D37" s="382"/>
      <c r="E37" s="382"/>
      <c r="F37" s="382"/>
      <c r="G37" s="382"/>
      <c r="H37" s="382"/>
      <c r="I37" s="382"/>
    </row>
    <row r="38" spans="1:9" s="384" customFormat="1">
      <c r="A38" s="385"/>
      <c r="B38" s="385"/>
      <c r="C38" s="385"/>
      <c r="D38" s="382"/>
      <c r="E38" s="382"/>
      <c r="F38" s="382"/>
      <c r="G38" s="382"/>
      <c r="H38" s="382"/>
      <c r="I38" s="382"/>
    </row>
    <row r="39" spans="1:9" s="384" customFormat="1">
      <c r="A39" s="381"/>
      <c r="B39" s="381"/>
      <c r="C39" s="381"/>
      <c r="D39" s="382"/>
      <c r="E39" s="382"/>
      <c r="F39" s="382"/>
      <c r="G39" s="382"/>
      <c r="H39" s="382"/>
      <c r="I39" s="382"/>
    </row>
    <row r="40" spans="1:9" s="384" customFormat="1">
      <c r="A40" s="381"/>
      <c r="B40" s="381"/>
      <c r="C40" s="381"/>
      <c r="D40" s="382"/>
      <c r="E40" s="382"/>
      <c r="F40" s="382"/>
      <c r="G40" s="382"/>
      <c r="H40" s="382"/>
      <c r="I40" s="382"/>
    </row>
    <row r="41" spans="1:9" s="384" customFormat="1">
      <c r="A41" s="381"/>
      <c r="B41" s="381"/>
      <c r="C41" s="381"/>
      <c r="D41" s="382"/>
      <c r="E41" s="382"/>
      <c r="F41" s="382"/>
      <c r="G41" s="382"/>
      <c r="H41" s="382"/>
      <c r="I41" s="382"/>
    </row>
    <row r="42" spans="1:9" s="384" customFormat="1">
      <c r="A42" s="381"/>
      <c r="B42" s="381"/>
      <c r="C42" s="381"/>
      <c r="D42" s="382"/>
      <c r="E42" s="382"/>
      <c r="F42" s="382"/>
      <c r="G42" s="382"/>
      <c r="H42" s="382"/>
      <c r="I42" s="382"/>
    </row>
    <row r="43" spans="1:9" s="384" customFormat="1">
      <c r="A43" s="381"/>
      <c r="B43" s="381"/>
      <c r="C43" s="381"/>
      <c r="D43" s="382"/>
      <c r="E43" s="382"/>
      <c r="F43" s="382"/>
      <c r="G43" s="382"/>
      <c r="H43" s="382"/>
      <c r="I43" s="382"/>
    </row>
    <row r="44" spans="1:9" ht="58" customHeight="1">
      <c r="A44" s="17"/>
      <c r="B44" s="17"/>
      <c r="C44" s="17"/>
      <c r="D44" s="17"/>
      <c r="E44" s="17"/>
      <c r="F44" s="17"/>
      <c r="G44" s="17"/>
      <c r="H44" s="17"/>
      <c r="I44" s="17"/>
    </row>
  </sheetData>
  <mergeCells count="1">
    <mergeCell ref="D17:I18"/>
  </mergeCells>
  <printOptions horizontalCentered="1" verticalCentered="1"/>
  <pageMargins left="0.25" right="0.25" top="0.25" bottom="0.2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43"/>
  <sheetViews>
    <sheetView showWhiteSpace="0" zoomScaleNormal="100" zoomScaleSheetLayoutView="100" workbookViewId="0">
      <selection activeCell="E12" sqref="E12"/>
    </sheetView>
  </sheetViews>
  <sheetFormatPr defaultRowHeight="14.5"/>
  <cols>
    <col min="1" max="1" width="4.453125" customWidth="1"/>
    <col min="2" max="2" width="39" customWidth="1"/>
    <col min="3" max="3" width="14.453125" customWidth="1"/>
    <col min="4" max="6" width="19.26953125" customWidth="1"/>
    <col min="7" max="7" width="3.26953125" customWidth="1"/>
  </cols>
  <sheetData>
    <row r="1" spans="1:7" ht="62.5" customHeight="1">
      <c r="A1" s="1"/>
      <c r="B1" s="16" t="s">
        <v>315</v>
      </c>
      <c r="C1" s="1"/>
      <c r="D1" s="1"/>
      <c r="E1" s="1"/>
      <c r="F1" s="1"/>
      <c r="G1" s="1"/>
    </row>
    <row r="2" spans="1:7">
      <c r="A2" s="5"/>
      <c r="B2" s="5"/>
      <c r="C2" s="5"/>
      <c r="D2" s="5"/>
      <c r="E2" s="5"/>
      <c r="F2" s="5"/>
      <c r="G2" s="5"/>
    </row>
    <row r="3" spans="1:7" ht="21">
      <c r="A3" s="5"/>
      <c r="B3" s="21" t="s">
        <v>190</v>
      </c>
      <c r="C3" s="11"/>
      <c r="D3" s="12"/>
      <c r="E3" s="12"/>
      <c r="F3" s="12"/>
      <c r="G3" s="12"/>
    </row>
    <row r="4" spans="1:7" s="395" customFormat="1" ht="13">
      <c r="A4" s="394"/>
      <c r="B4" s="382" t="s">
        <v>193</v>
      </c>
      <c r="C4" s="383">
        <f>'University Fee Questionnaire'!$C$7</f>
        <v>0</v>
      </c>
      <c r="D4" s="383"/>
      <c r="E4" s="383"/>
      <c r="F4" s="383"/>
      <c r="G4" s="383"/>
    </row>
    <row r="5" spans="1:7" s="395" customFormat="1" ht="13">
      <c r="A5" s="394"/>
      <c r="B5" s="382" t="s">
        <v>1</v>
      </c>
      <c r="C5" s="383">
        <f>'University Fee Questionnaire'!$C$8</f>
        <v>0</v>
      </c>
      <c r="D5" s="383"/>
      <c r="E5" s="383"/>
      <c r="F5" s="383"/>
      <c r="G5" s="383"/>
    </row>
    <row r="6" spans="1:7" s="395" customFormat="1" ht="13">
      <c r="A6" s="394"/>
      <c r="B6" s="382" t="s">
        <v>336</v>
      </c>
      <c r="C6" s="383">
        <f>'University Fee Questionnaire'!$C$9</f>
        <v>0</v>
      </c>
      <c r="D6" s="383"/>
      <c r="E6" s="383"/>
      <c r="F6" s="383"/>
      <c r="G6" s="383"/>
    </row>
    <row r="7" spans="1:7" s="395" customFormat="1" ht="13">
      <c r="A7" s="394"/>
      <c r="B7" s="382" t="s">
        <v>147</v>
      </c>
      <c r="C7" s="383">
        <f>'University Fee Questionnaire'!$C$10</f>
        <v>0</v>
      </c>
      <c r="D7" s="383"/>
      <c r="E7" s="383"/>
      <c r="F7" s="383"/>
      <c r="G7" s="383"/>
    </row>
    <row r="8" spans="1:7" s="395" customFormat="1" ht="13">
      <c r="A8" s="394"/>
      <c r="B8" s="382" t="s">
        <v>80</v>
      </c>
      <c r="C8" s="383">
        <f>'University Fee Questionnaire'!$C$11</f>
        <v>0</v>
      </c>
      <c r="D8" s="383"/>
      <c r="E8" s="383"/>
      <c r="F8" s="383"/>
      <c r="G8" s="383"/>
    </row>
    <row r="9" spans="1:7" s="384" customFormat="1">
      <c r="A9" s="381"/>
      <c r="B9" s="382"/>
      <c r="C9" s="383"/>
      <c r="D9" s="383"/>
      <c r="E9" s="383"/>
      <c r="F9" s="383"/>
      <c r="G9" s="383"/>
    </row>
    <row r="10" spans="1:7" ht="20">
      <c r="A10" s="5"/>
      <c r="B10" s="21" t="s">
        <v>56</v>
      </c>
      <c r="C10" s="13"/>
      <c r="D10" s="13"/>
      <c r="E10" s="13"/>
      <c r="F10" s="13"/>
      <c r="G10" s="13"/>
    </row>
    <row r="11" spans="1:7" s="384" customFormat="1">
      <c r="A11" s="381"/>
      <c r="B11" s="396" t="s">
        <v>60</v>
      </c>
      <c r="C11" s="397"/>
      <c r="D11" s="398" t="s">
        <v>57</v>
      </c>
      <c r="E11" s="398" t="s">
        <v>356</v>
      </c>
      <c r="F11" s="399" t="s">
        <v>149</v>
      </c>
      <c r="G11" s="381"/>
    </row>
    <row r="12" spans="1:7" s="384" customFormat="1">
      <c r="A12" s="381"/>
      <c r="B12" s="400" t="s">
        <v>87</v>
      </c>
      <c r="C12" s="401"/>
      <c r="D12" s="400">
        <f>'University Fee Questionnaire'!C47</f>
        <v>0</v>
      </c>
      <c r="E12" s="400"/>
      <c r="F12" s="402">
        <v>0</v>
      </c>
      <c r="G12" s="381"/>
    </row>
    <row r="13" spans="1:7" s="384" customFormat="1" ht="20">
      <c r="A13" s="381"/>
      <c r="B13" s="403"/>
      <c r="C13" s="403"/>
      <c r="D13" s="403"/>
      <c r="E13" s="403"/>
      <c r="F13" s="403"/>
      <c r="G13" s="403"/>
    </row>
    <row r="14" spans="1:7" ht="20">
      <c r="A14" s="5"/>
      <c r="B14" s="21" t="s">
        <v>354</v>
      </c>
      <c r="C14" s="13"/>
      <c r="D14" s="13"/>
      <c r="E14" s="13"/>
      <c r="F14" s="13"/>
      <c r="G14" s="13"/>
    </row>
    <row r="15" spans="1:7" s="384" customFormat="1">
      <c r="A15" s="381"/>
      <c r="B15" s="383" t="s">
        <v>316</v>
      </c>
      <c r="C15" s="393"/>
      <c r="D15" s="404"/>
      <c r="E15" s="404"/>
      <c r="F15" s="383"/>
      <c r="G15" s="383"/>
    </row>
    <row r="16" spans="1:7" s="384" customFormat="1">
      <c r="A16" s="381"/>
      <c r="B16" s="383" t="s">
        <v>317</v>
      </c>
      <c r="C16" s="383"/>
      <c r="D16" s="404"/>
      <c r="E16" s="404"/>
      <c r="F16" s="383"/>
      <c r="G16" s="383"/>
    </row>
    <row r="17" spans="1:7" s="384" customFormat="1">
      <c r="A17" s="381"/>
      <c r="B17" s="383"/>
      <c r="C17" s="404"/>
      <c r="D17" s="404"/>
      <c r="E17" s="404"/>
      <c r="F17" s="383"/>
      <c r="G17" s="383"/>
    </row>
    <row r="18" spans="1:7" s="384" customFormat="1">
      <c r="A18" s="381"/>
      <c r="B18" s="383" t="s">
        <v>318</v>
      </c>
      <c r="C18" s="404" t="str">
        <f>IF('University Fee Questionnaire'!B55="Yes",'University Fee Questionnaire'!C55,"N/A")</f>
        <v>[Billing Career]</v>
      </c>
      <c r="D18" s="404"/>
      <c r="E18" s="404"/>
      <c r="F18" s="383"/>
      <c r="G18" s="383"/>
    </row>
    <row r="19" spans="1:7" s="384" customFormat="1">
      <c r="A19" s="381"/>
      <c r="B19" s="383" t="s">
        <v>319</v>
      </c>
      <c r="C19" s="404" t="str">
        <f>IF('University Fee Questionnaire'!B56="Yes",'University Fee Questionnaire'!C56,"N/A")</f>
        <v>[Academic Plan]</v>
      </c>
      <c r="D19" s="404"/>
      <c r="E19" s="404"/>
      <c r="F19" s="383"/>
      <c r="G19" s="383"/>
    </row>
    <row r="20" spans="1:7" s="384" customFormat="1">
      <c r="A20" s="381"/>
      <c r="B20" s="405" t="s">
        <v>341</v>
      </c>
      <c r="C20" s="404" t="str">
        <f>'University Fee Questionnaire'!C57</f>
        <v>[Course ID]</v>
      </c>
      <c r="D20" s="404" t="str">
        <f>'University Fee Questionnaire'!C58</f>
        <v>[Subject Area]</v>
      </c>
      <c r="E20" s="404"/>
      <c r="F20" s="404" t="str">
        <f>'University Fee Questionnaire'!C59</f>
        <v>[Catalog #]</v>
      </c>
      <c r="G20" s="404"/>
    </row>
    <row r="21" spans="1:7" s="384" customFormat="1">
      <c r="A21" s="381"/>
      <c r="B21" s="383" t="s">
        <v>320</v>
      </c>
      <c r="C21" s="404" t="s">
        <v>326</v>
      </c>
      <c r="D21" s="383"/>
      <c r="E21" s="383"/>
      <c r="F21" s="383"/>
      <c r="G21" s="383"/>
    </row>
    <row r="22" spans="1:7" s="384" customFormat="1" ht="20">
      <c r="A22" s="381"/>
      <c r="B22" s="383"/>
      <c r="C22" s="403"/>
      <c r="D22" s="403"/>
      <c r="E22" s="403"/>
      <c r="F22" s="403"/>
      <c r="G22" s="403"/>
    </row>
    <row r="23" spans="1:7" s="384" customFormat="1">
      <c r="A23" s="394"/>
      <c r="B23" s="383" t="s">
        <v>321</v>
      </c>
      <c r="C23" s="386" t="s">
        <v>16</v>
      </c>
      <c r="D23" s="406"/>
      <c r="E23" s="406"/>
      <c r="F23" s="383"/>
      <c r="G23" s="383"/>
    </row>
    <row r="24" spans="1:7" s="384" customFormat="1">
      <c r="A24" s="394"/>
      <c r="B24" s="382"/>
      <c r="C24" s="407"/>
      <c r="D24" s="406"/>
      <c r="E24" s="406"/>
      <c r="F24" s="383"/>
      <c r="G24" s="383"/>
    </row>
    <row r="25" spans="1:7" ht="15.5">
      <c r="A25" s="40"/>
      <c r="B25" s="21" t="s">
        <v>77</v>
      </c>
      <c r="C25" s="118"/>
      <c r="D25" s="119"/>
      <c r="E25" s="119"/>
      <c r="F25" s="117"/>
      <c r="G25" s="117"/>
    </row>
    <row r="26" spans="1:7" s="384" customFormat="1">
      <c r="A26" s="394"/>
      <c r="B26" s="383" t="s">
        <v>322</v>
      </c>
      <c r="C26" s="408" t="e">
        <f>'Profit &amp; Loss, Proforma'!L14</f>
        <v>#DIV/0!</v>
      </c>
      <c r="D26" s="406"/>
      <c r="E26" s="406"/>
      <c r="F26" s="383"/>
      <c r="G26" s="383"/>
    </row>
    <row r="27" spans="1:7" s="384" customFormat="1">
      <c r="A27" s="394"/>
      <c r="B27" s="383" t="s">
        <v>323</v>
      </c>
      <c r="C27" s="408" t="e">
        <f>'Profit &amp; Loss, Proforma'!L27</f>
        <v>#DIV/0!</v>
      </c>
      <c r="D27" s="406"/>
      <c r="E27" s="406"/>
      <c r="F27" s="383"/>
      <c r="G27" s="383"/>
    </row>
    <row r="28" spans="1:7" s="384" customFormat="1">
      <c r="A28" s="394"/>
      <c r="B28" s="383" t="s">
        <v>324</v>
      </c>
      <c r="C28" s="409" t="e">
        <f>'Profit &amp; Loss, Proforma'!L36</f>
        <v>#DIV/0!</v>
      </c>
      <c r="D28" s="391"/>
      <c r="E28" s="391"/>
      <c r="F28" s="383"/>
      <c r="G28" s="383"/>
    </row>
    <row r="29" spans="1:7" s="384" customFormat="1">
      <c r="A29" s="394"/>
      <c r="B29" s="383" t="s">
        <v>325</v>
      </c>
      <c r="C29" s="382" t="s">
        <v>327</v>
      </c>
      <c r="D29" s="394"/>
      <c r="E29" s="394"/>
      <c r="F29" s="383"/>
      <c r="G29" s="383"/>
    </row>
    <row r="30" spans="1:7" s="384" customFormat="1" ht="15.5">
      <c r="A30" s="381"/>
      <c r="B30" s="391"/>
      <c r="C30" s="394"/>
      <c r="D30" s="394"/>
      <c r="E30" s="394"/>
      <c r="F30" s="383"/>
      <c r="G30" s="410"/>
    </row>
    <row r="31" spans="1:7" s="384" customFormat="1" ht="15.5">
      <c r="A31" s="381"/>
      <c r="B31" s="391"/>
      <c r="C31" s="394"/>
      <c r="D31" s="394"/>
      <c r="E31" s="394"/>
      <c r="F31" s="383"/>
      <c r="G31" s="410"/>
    </row>
    <row r="32" spans="1:7" s="384" customFormat="1" ht="15.5">
      <c r="A32" s="381"/>
      <c r="B32" s="391"/>
      <c r="C32" s="394"/>
      <c r="D32" s="394"/>
      <c r="E32" s="394"/>
      <c r="F32" s="383"/>
      <c r="G32" s="410"/>
    </row>
    <row r="33" spans="1:7" s="384" customFormat="1" ht="15.5">
      <c r="A33" s="381"/>
      <c r="B33" s="391"/>
      <c r="C33" s="394"/>
      <c r="D33" s="394"/>
      <c r="E33" s="394"/>
      <c r="F33" s="383"/>
      <c r="G33" s="410"/>
    </row>
    <row r="34" spans="1:7" s="384" customFormat="1" ht="15.5">
      <c r="A34" s="381"/>
      <c r="B34" s="391"/>
      <c r="C34" s="394"/>
      <c r="D34" s="394"/>
      <c r="E34" s="394"/>
      <c r="F34" s="383"/>
      <c r="G34" s="410"/>
    </row>
    <row r="35" spans="1:7" s="384" customFormat="1" ht="15.5">
      <c r="A35" s="381"/>
      <c r="B35" s="391"/>
      <c r="C35" s="394"/>
      <c r="D35" s="394"/>
      <c r="E35" s="394"/>
      <c r="F35" s="383"/>
      <c r="G35" s="410"/>
    </row>
    <row r="36" spans="1:7" s="384" customFormat="1" ht="15.5">
      <c r="A36" s="381"/>
      <c r="B36" s="391"/>
      <c r="C36" s="394"/>
      <c r="D36" s="394"/>
      <c r="E36" s="394"/>
      <c r="F36" s="383"/>
      <c r="G36" s="410"/>
    </row>
    <row r="37" spans="1:7" s="384" customFormat="1">
      <c r="A37" s="381"/>
      <c r="B37" s="381"/>
      <c r="C37" s="381"/>
      <c r="D37" s="381"/>
      <c r="E37" s="381"/>
      <c r="F37" s="381"/>
      <c r="G37" s="381"/>
    </row>
    <row r="38" spans="1:7" s="384" customFormat="1">
      <c r="A38" s="381"/>
      <c r="B38" s="381"/>
      <c r="C38" s="381"/>
      <c r="D38" s="381"/>
      <c r="E38" s="381"/>
      <c r="F38" s="381"/>
      <c r="G38" s="381"/>
    </row>
    <row r="39" spans="1:7" s="384" customFormat="1">
      <c r="A39" s="381"/>
      <c r="B39" s="381"/>
      <c r="C39" s="381"/>
      <c r="D39" s="381"/>
      <c r="E39" s="381"/>
      <c r="F39" s="381"/>
      <c r="G39" s="381"/>
    </row>
    <row r="40" spans="1:7" s="384" customFormat="1" ht="15.75" customHeight="1">
      <c r="A40" s="381"/>
      <c r="B40" s="381"/>
      <c r="C40" s="381"/>
      <c r="D40" s="381"/>
      <c r="E40" s="381"/>
      <c r="F40" s="381"/>
      <c r="G40" s="381"/>
    </row>
    <row r="41" spans="1:7" ht="15.75" customHeight="1">
      <c r="A41" s="5"/>
      <c r="B41" s="5"/>
      <c r="C41" s="5"/>
      <c r="D41" s="5"/>
      <c r="E41" s="5"/>
      <c r="F41" s="5"/>
      <c r="G41" s="5"/>
    </row>
    <row r="42" spans="1:7" ht="15.75" customHeight="1">
      <c r="A42" s="5"/>
      <c r="B42" s="5"/>
      <c r="C42" s="5"/>
      <c r="D42" s="5"/>
      <c r="E42" s="5"/>
      <c r="F42" s="5"/>
      <c r="G42" s="5"/>
    </row>
    <row r="43" spans="1:7" ht="58" customHeight="1">
      <c r="A43" s="7"/>
      <c r="B43" s="7"/>
      <c r="C43" s="7"/>
      <c r="D43" s="7"/>
      <c r="E43" s="7"/>
      <c r="F43" s="7"/>
      <c r="G43" s="7"/>
    </row>
  </sheetData>
  <dataValidations count="1">
    <dataValidation type="list" allowBlank="1" showInputMessage="1" showErrorMessage="1" sqref="C23">
      <formula1>"Yes, No"</formula1>
    </dataValidation>
  </dataValidations>
  <printOptions horizontalCentered="1"/>
  <pageMargins left="0.25" right="0.25" top="0.25" bottom="0.25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45"/>
  <sheetViews>
    <sheetView showWhiteSpace="0" zoomScale="90" zoomScaleNormal="90" zoomScaleSheetLayoutView="40" workbookViewId="0">
      <selection activeCell="N27" sqref="N27"/>
    </sheetView>
  </sheetViews>
  <sheetFormatPr defaultRowHeight="14.5"/>
  <cols>
    <col min="1" max="2" width="3.54296875" customWidth="1"/>
    <col min="3" max="6" width="8" customWidth="1"/>
    <col min="7" max="7" width="2.26953125" customWidth="1"/>
    <col min="8" max="8" width="4.81640625" customWidth="1"/>
    <col min="9" max="12" width="7.81640625" customWidth="1"/>
    <col min="13" max="13" width="2.81640625" customWidth="1"/>
    <col min="14" max="14" width="16.54296875" customWidth="1"/>
    <col min="15" max="15" width="3.81640625" customWidth="1"/>
    <col min="16" max="18" width="10.81640625" customWidth="1"/>
  </cols>
  <sheetData>
    <row r="1" spans="1:15" ht="60" customHeight="1">
      <c r="A1" s="1"/>
      <c r="B1" s="16" t="s">
        <v>343</v>
      </c>
      <c r="C1" s="1"/>
      <c r="D1" s="1"/>
      <c r="E1" s="1"/>
      <c r="F1" s="16">
        <f>'University Fee Questionnaire'!C7</f>
        <v>0</v>
      </c>
      <c r="G1" s="1"/>
      <c r="H1" s="1"/>
      <c r="I1" s="1"/>
      <c r="J1" s="1"/>
      <c r="K1" s="1"/>
      <c r="L1" s="1"/>
      <c r="M1" s="4"/>
      <c r="N1" s="4"/>
      <c r="O1" s="4"/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550" customFormat="1" ht="17.5">
      <c r="A3" s="546"/>
      <c r="B3" s="547" t="s">
        <v>123</v>
      </c>
      <c r="C3" s="548"/>
      <c r="D3" s="548"/>
      <c r="E3" s="548"/>
      <c r="F3" s="548"/>
      <c r="G3" s="548"/>
      <c r="H3" s="548"/>
      <c r="I3" s="548"/>
      <c r="J3" s="549"/>
      <c r="K3" s="549"/>
      <c r="L3" s="549"/>
      <c r="M3" s="549"/>
      <c r="N3" s="546"/>
      <c r="O3" s="546"/>
    </row>
    <row r="4" spans="1:15" s="550" customFormat="1" ht="15.5">
      <c r="A4" s="546"/>
      <c r="B4" s="547" t="s">
        <v>263</v>
      </c>
      <c r="C4" s="551"/>
      <c r="D4" s="551"/>
      <c r="E4" s="551"/>
      <c r="F4" s="547"/>
      <c r="G4" s="547"/>
      <c r="H4" s="547"/>
      <c r="I4" s="547"/>
      <c r="J4" s="547"/>
      <c r="K4" s="547"/>
      <c r="L4" s="546"/>
      <c r="M4" s="546"/>
      <c r="N4" s="546"/>
      <c r="O4" s="546"/>
    </row>
    <row r="5" spans="1:15" ht="15.5">
      <c r="A5" s="5"/>
      <c r="B5" s="250" t="s">
        <v>75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1.1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25" customFormat="1" ht="15.5">
      <c r="A7" s="93"/>
      <c r="B7" s="21" t="s">
        <v>68</v>
      </c>
      <c r="C7" s="92"/>
      <c r="D7" s="104"/>
      <c r="E7" s="104"/>
      <c r="F7" s="104"/>
      <c r="G7" s="104"/>
      <c r="H7" s="104"/>
      <c r="I7" s="104"/>
      <c r="J7" s="104"/>
      <c r="K7" s="104"/>
      <c r="L7" s="93"/>
      <c r="M7" s="93"/>
      <c r="N7" s="93"/>
      <c r="O7" s="93"/>
    </row>
    <row r="8" spans="1:15" s="384" customFormat="1" ht="20.149999999999999" customHeight="1">
      <c r="A8" s="381"/>
      <c r="B8" s="411"/>
      <c r="C8" s="412"/>
      <c r="D8" s="413"/>
      <c r="E8" s="413"/>
      <c r="F8" s="413"/>
      <c r="G8" s="414"/>
      <c r="H8" s="415"/>
      <c r="I8" s="416"/>
      <c r="J8" s="417"/>
      <c r="K8" s="417"/>
      <c r="L8" s="417"/>
      <c r="M8" s="381"/>
      <c r="N8" s="415"/>
      <c r="O8" s="381"/>
    </row>
    <row r="9" spans="1:15" s="384" customFormat="1">
      <c r="A9" s="381"/>
      <c r="B9" s="418" t="s">
        <v>66</v>
      </c>
      <c r="C9" s="419"/>
      <c r="D9" s="420"/>
      <c r="E9" s="420"/>
      <c r="F9" s="420"/>
      <c r="G9" s="420"/>
      <c r="H9" s="418" t="s">
        <v>67</v>
      </c>
      <c r="I9" s="419"/>
      <c r="J9" s="420"/>
      <c r="K9" s="420"/>
      <c r="L9" s="420"/>
      <c r="M9" s="381"/>
      <c r="N9" s="418" t="s">
        <v>8</v>
      </c>
      <c r="O9" s="381"/>
    </row>
    <row r="10" spans="1:15" s="384" customFormat="1" ht="7.5" customHeight="1">
      <c r="A10" s="381"/>
      <c r="B10" s="421"/>
      <c r="C10" s="422"/>
      <c r="D10" s="414"/>
      <c r="E10" s="414"/>
      <c r="F10" s="414"/>
      <c r="G10" s="414"/>
      <c r="H10" s="420"/>
      <c r="I10" s="423"/>
      <c r="J10" s="419"/>
      <c r="K10" s="420"/>
      <c r="L10" s="420"/>
      <c r="M10" s="420"/>
      <c r="N10" s="381"/>
      <c r="O10" s="381"/>
    </row>
    <row r="11" spans="1:15" s="25" customFormat="1" ht="15.5">
      <c r="A11" s="93"/>
      <c r="B11" s="21" t="s">
        <v>194</v>
      </c>
      <c r="C11" s="92"/>
      <c r="D11" s="104"/>
      <c r="E11" s="104"/>
      <c r="F11" s="104"/>
      <c r="G11" s="104"/>
      <c r="H11" s="104"/>
      <c r="I11" s="104"/>
      <c r="J11" s="104"/>
      <c r="K11" s="104"/>
      <c r="L11" s="93"/>
      <c r="M11" s="93"/>
      <c r="N11" s="93"/>
      <c r="O11" s="93"/>
    </row>
    <row r="12" spans="1:15" s="384" customFormat="1" ht="20.149999999999999" customHeight="1">
      <c r="A12" s="381"/>
      <c r="B12" s="411"/>
      <c r="C12" s="412"/>
      <c r="D12" s="413"/>
      <c r="E12" s="413"/>
      <c r="F12" s="413"/>
      <c r="G12" s="414"/>
      <c r="H12" s="415"/>
      <c r="I12" s="416"/>
      <c r="J12" s="417"/>
      <c r="K12" s="417"/>
      <c r="L12" s="417"/>
      <c r="M12" s="381"/>
      <c r="N12" s="415"/>
      <c r="O12" s="381"/>
    </row>
    <row r="13" spans="1:15" s="384" customFormat="1">
      <c r="A13" s="381"/>
      <c r="B13" s="418" t="s">
        <v>66</v>
      </c>
      <c r="C13" s="419"/>
      <c r="D13" s="420"/>
      <c r="E13" s="420"/>
      <c r="F13" s="420"/>
      <c r="G13" s="420"/>
      <c r="H13" s="418" t="s">
        <v>67</v>
      </c>
      <c r="I13" s="419"/>
      <c r="J13" s="420"/>
      <c r="K13" s="420"/>
      <c r="L13" s="420"/>
      <c r="M13" s="381"/>
      <c r="N13" s="418" t="s">
        <v>8</v>
      </c>
      <c r="O13" s="381"/>
    </row>
    <row r="14" spans="1:15" s="384" customFormat="1" ht="7.5" customHeight="1">
      <c r="A14" s="381"/>
      <c r="B14" s="421"/>
      <c r="C14" s="422"/>
      <c r="D14" s="414"/>
      <c r="E14" s="414"/>
      <c r="F14" s="414"/>
      <c r="G14" s="414"/>
      <c r="H14" s="420"/>
      <c r="I14" s="420"/>
      <c r="J14" s="420"/>
      <c r="K14" s="420"/>
      <c r="L14" s="381"/>
      <c r="M14" s="381"/>
      <c r="N14" s="381"/>
      <c r="O14" s="381"/>
    </row>
    <row r="15" spans="1:15" s="25" customFormat="1" ht="15.5">
      <c r="A15" s="93"/>
      <c r="B15" s="21" t="s">
        <v>69</v>
      </c>
      <c r="C15" s="92"/>
      <c r="D15" s="104"/>
      <c r="E15" s="104"/>
      <c r="F15" s="104"/>
      <c r="G15" s="104"/>
      <c r="H15" s="104"/>
      <c r="I15" s="104"/>
      <c r="J15" s="104"/>
      <c r="K15" s="104"/>
      <c r="L15" s="93"/>
      <c r="M15" s="93"/>
      <c r="N15" s="93"/>
      <c r="O15" s="93"/>
    </row>
    <row r="16" spans="1:15" s="384" customFormat="1" ht="20.149999999999999" customHeight="1">
      <c r="A16" s="381"/>
      <c r="B16" s="411"/>
      <c r="C16" s="412"/>
      <c r="D16" s="413"/>
      <c r="E16" s="413"/>
      <c r="F16" s="413"/>
      <c r="G16" s="414"/>
      <c r="H16" s="415"/>
      <c r="I16" s="416"/>
      <c r="J16" s="417"/>
      <c r="K16" s="417"/>
      <c r="L16" s="417"/>
      <c r="M16" s="381"/>
      <c r="N16" s="415"/>
      <c r="O16" s="381"/>
    </row>
    <row r="17" spans="1:15" s="384" customFormat="1">
      <c r="A17" s="381"/>
      <c r="B17" s="418" t="s">
        <v>66</v>
      </c>
      <c r="C17" s="419"/>
      <c r="D17" s="420"/>
      <c r="E17" s="420"/>
      <c r="F17" s="420"/>
      <c r="G17" s="420"/>
      <c r="H17" s="418" t="s">
        <v>67</v>
      </c>
      <c r="I17" s="419"/>
      <c r="J17" s="420"/>
      <c r="K17" s="420"/>
      <c r="L17" s="420"/>
      <c r="M17" s="381"/>
      <c r="N17" s="418" t="s">
        <v>8</v>
      </c>
      <c r="O17" s="381"/>
    </row>
    <row r="18" spans="1:15" s="384" customFormat="1" ht="7.5" customHeight="1">
      <c r="A18" s="381"/>
      <c r="B18" s="421"/>
      <c r="C18" s="422"/>
      <c r="D18" s="414"/>
      <c r="E18" s="414"/>
      <c r="F18" s="414"/>
      <c r="G18" s="414"/>
      <c r="H18" s="420"/>
      <c r="I18" s="420"/>
      <c r="J18" s="420"/>
      <c r="K18" s="420"/>
      <c r="L18" s="381"/>
      <c r="M18" s="381"/>
      <c r="N18" s="381"/>
      <c r="O18" s="381"/>
    </row>
    <row r="19" spans="1:15" s="25" customFormat="1" ht="15.5">
      <c r="A19" s="93"/>
      <c r="B19" s="21" t="s">
        <v>70</v>
      </c>
      <c r="C19" s="92"/>
      <c r="D19" s="104"/>
      <c r="E19" s="104"/>
      <c r="F19" s="104"/>
      <c r="G19" s="104"/>
      <c r="H19" s="104"/>
      <c r="I19" s="104"/>
      <c r="J19" s="104"/>
      <c r="K19" s="104"/>
      <c r="L19" s="93"/>
      <c r="M19" s="93"/>
      <c r="N19" s="93"/>
      <c r="O19" s="93"/>
    </row>
    <row r="20" spans="1:15" s="384" customFormat="1" ht="20.149999999999999" customHeight="1">
      <c r="A20" s="381"/>
      <c r="B20" s="411"/>
      <c r="C20" s="412"/>
      <c r="D20" s="413"/>
      <c r="E20" s="413"/>
      <c r="F20" s="413"/>
      <c r="G20" s="414"/>
      <c r="H20" s="415"/>
      <c r="I20" s="416"/>
      <c r="J20" s="417"/>
      <c r="K20" s="417"/>
      <c r="L20" s="417"/>
      <c r="M20" s="381"/>
      <c r="N20" s="415"/>
      <c r="O20" s="381"/>
    </row>
    <row r="21" spans="1:15" s="384" customFormat="1">
      <c r="A21" s="381"/>
      <c r="B21" s="418" t="s">
        <v>66</v>
      </c>
      <c r="C21" s="419"/>
      <c r="D21" s="420"/>
      <c r="E21" s="420"/>
      <c r="F21" s="420"/>
      <c r="G21" s="420"/>
      <c r="H21" s="418" t="s">
        <v>67</v>
      </c>
      <c r="I21" s="419"/>
      <c r="J21" s="420"/>
      <c r="K21" s="420"/>
      <c r="L21" s="420"/>
      <c r="M21" s="381"/>
      <c r="N21" s="418" t="s">
        <v>8</v>
      </c>
      <c r="O21" s="381"/>
    </row>
    <row r="22" spans="1:15" s="384" customFormat="1" ht="7.5" customHeight="1">
      <c r="A22" s="381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</row>
    <row r="23" spans="1:15" s="25" customFormat="1" ht="15.5">
      <c r="A23" s="93"/>
      <c r="B23" s="21" t="s">
        <v>71</v>
      </c>
      <c r="C23" s="92"/>
      <c r="D23" s="104"/>
      <c r="E23" s="104"/>
      <c r="F23" s="104"/>
      <c r="G23" s="104"/>
      <c r="H23" s="104"/>
      <c r="I23" s="104"/>
      <c r="J23" s="104"/>
      <c r="K23" s="104"/>
      <c r="L23" s="93"/>
      <c r="M23" s="93"/>
      <c r="N23" s="93"/>
      <c r="O23" s="93"/>
    </row>
    <row r="24" spans="1:15" s="384" customFormat="1" ht="20.149999999999999" customHeight="1">
      <c r="A24" s="381"/>
      <c r="B24" s="411"/>
      <c r="C24" s="412"/>
      <c r="D24" s="413"/>
      <c r="E24" s="413"/>
      <c r="F24" s="413"/>
      <c r="G24" s="414"/>
      <c r="H24" s="415"/>
      <c r="I24" s="416"/>
      <c r="J24" s="417"/>
      <c r="K24" s="417"/>
      <c r="L24" s="417"/>
      <c r="M24" s="381"/>
      <c r="N24" s="415"/>
      <c r="O24" s="381"/>
    </row>
    <row r="25" spans="1:15" s="384" customFormat="1">
      <c r="A25" s="381"/>
      <c r="B25" s="418" t="s">
        <v>66</v>
      </c>
      <c r="C25" s="419"/>
      <c r="D25" s="420"/>
      <c r="E25" s="420"/>
      <c r="F25" s="420"/>
      <c r="G25" s="420"/>
      <c r="H25" s="418" t="s">
        <v>67</v>
      </c>
      <c r="I25" s="419"/>
      <c r="J25" s="420"/>
      <c r="K25" s="420"/>
      <c r="L25" s="420"/>
      <c r="M25" s="381"/>
      <c r="N25" s="418" t="s">
        <v>8</v>
      </c>
      <c r="O25" s="381"/>
    </row>
    <row r="26" spans="1:15" ht="7.5" customHeight="1">
      <c r="A26" s="5"/>
      <c r="B26" s="5"/>
      <c r="C26" s="5"/>
      <c r="D26" s="5"/>
      <c r="E26" s="5"/>
      <c r="F26" s="5"/>
      <c r="G26" s="5"/>
      <c r="H26" s="103"/>
      <c r="I26" s="103"/>
      <c r="J26" s="103"/>
      <c r="K26" s="103"/>
      <c r="L26" s="103"/>
      <c r="M26" s="103"/>
      <c r="N26" s="103"/>
      <c r="O26" s="5"/>
    </row>
    <row r="27" spans="1:15" s="25" customFormat="1" ht="15.5">
      <c r="A27" s="93"/>
      <c r="B27" s="21" t="s">
        <v>72</v>
      </c>
      <c r="C27" s="92"/>
      <c r="D27" s="104"/>
      <c r="E27" s="104"/>
      <c r="F27" s="104"/>
      <c r="G27" s="104"/>
      <c r="H27" s="104"/>
      <c r="I27" s="104"/>
      <c r="J27" s="104"/>
      <c r="K27" s="104"/>
      <c r="L27" s="93"/>
      <c r="M27" s="93"/>
      <c r="N27" s="93"/>
      <c r="O27" s="93"/>
    </row>
    <row r="28" spans="1:15" s="384" customFormat="1" ht="20.149999999999999" customHeight="1">
      <c r="A28" s="381"/>
      <c r="B28" s="411"/>
      <c r="C28" s="412"/>
      <c r="D28" s="413"/>
      <c r="E28" s="413"/>
      <c r="F28" s="413"/>
      <c r="G28" s="414"/>
      <c r="H28" s="415"/>
      <c r="I28" s="416"/>
      <c r="J28" s="417"/>
      <c r="K28" s="417"/>
      <c r="L28" s="417"/>
      <c r="M28" s="381"/>
      <c r="N28" s="415"/>
      <c r="O28" s="381"/>
    </row>
    <row r="29" spans="1:15" s="384" customFormat="1">
      <c r="A29" s="381"/>
      <c r="B29" s="418" t="s">
        <v>66</v>
      </c>
      <c r="C29" s="419"/>
      <c r="D29" s="420"/>
      <c r="E29" s="420"/>
      <c r="F29" s="420"/>
      <c r="G29" s="420"/>
      <c r="H29" s="418" t="s">
        <v>67</v>
      </c>
      <c r="I29" s="419"/>
      <c r="J29" s="420"/>
      <c r="K29" s="420"/>
      <c r="L29" s="420"/>
      <c r="M29" s="381"/>
      <c r="N29" s="418" t="s">
        <v>8</v>
      </c>
      <c r="O29" s="381"/>
    </row>
    <row r="30" spans="1:15" ht="7.5" customHeight="1">
      <c r="A30" s="5"/>
      <c r="B30" s="5"/>
      <c r="C30" s="5"/>
      <c r="D30" s="5"/>
      <c r="E30" s="5"/>
      <c r="F30" s="5"/>
      <c r="G30" s="5"/>
      <c r="H30" s="103"/>
      <c r="I30" s="103"/>
      <c r="J30" s="103"/>
      <c r="K30" s="103"/>
      <c r="L30" s="103"/>
      <c r="M30" s="103"/>
      <c r="N30" s="103"/>
      <c r="O30" s="5"/>
    </row>
    <row r="31" spans="1:15" s="25" customFormat="1" ht="15.5">
      <c r="A31" s="93"/>
      <c r="B31" s="21" t="s">
        <v>73</v>
      </c>
      <c r="C31" s="92"/>
      <c r="D31" s="104"/>
      <c r="E31" s="104"/>
      <c r="F31" s="104"/>
      <c r="G31" s="104"/>
      <c r="H31" s="104"/>
      <c r="I31" s="104"/>
      <c r="J31" s="104"/>
      <c r="K31" s="104"/>
      <c r="L31" s="93"/>
      <c r="M31" s="93"/>
      <c r="N31" s="93"/>
      <c r="O31" s="93"/>
    </row>
    <row r="32" spans="1:15" s="384" customFormat="1" ht="20.149999999999999" customHeight="1">
      <c r="A32" s="381"/>
      <c r="B32" s="411"/>
      <c r="C32" s="412"/>
      <c r="D32" s="413"/>
      <c r="E32" s="413"/>
      <c r="F32" s="413"/>
      <c r="G32" s="414"/>
      <c r="H32" s="415"/>
      <c r="I32" s="416"/>
      <c r="J32" s="417"/>
      <c r="K32" s="417"/>
      <c r="L32" s="417"/>
      <c r="M32" s="381"/>
      <c r="N32" s="415"/>
      <c r="O32" s="381"/>
    </row>
    <row r="33" spans="1:15" s="384" customFormat="1">
      <c r="A33" s="381"/>
      <c r="B33" s="418" t="s">
        <v>66</v>
      </c>
      <c r="C33" s="419"/>
      <c r="D33" s="420"/>
      <c r="E33" s="420"/>
      <c r="F33" s="420"/>
      <c r="G33" s="420"/>
      <c r="H33" s="418" t="s">
        <v>67</v>
      </c>
      <c r="I33" s="419"/>
      <c r="J33" s="420"/>
      <c r="K33" s="420"/>
      <c r="L33" s="420"/>
      <c r="M33" s="381"/>
      <c r="N33" s="418" t="s">
        <v>8</v>
      </c>
      <c r="O33" s="381"/>
    </row>
    <row r="34" spans="1:15" s="384" customFormat="1">
      <c r="A34" s="381"/>
      <c r="B34" s="381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</row>
    <row r="35" spans="1:15" s="384" customFormat="1" ht="7.5" customHeight="1">
      <c r="A35" s="381"/>
      <c r="B35" s="424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6"/>
      <c r="O35" s="381"/>
    </row>
    <row r="36" spans="1:15" s="25" customFormat="1" ht="15.5">
      <c r="A36" s="93"/>
      <c r="B36" s="105" t="s">
        <v>74</v>
      </c>
      <c r="C36" s="106"/>
      <c r="D36" s="107"/>
      <c r="E36" s="107"/>
      <c r="F36" s="107"/>
      <c r="G36" s="107"/>
      <c r="H36" s="107"/>
      <c r="I36" s="107"/>
      <c r="J36" s="107"/>
      <c r="K36" s="107"/>
      <c r="L36" s="108"/>
      <c r="M36" s="14"/>
      <c r="N36" s="109"/>
      <c r="O36" s="93"/>
    </row>
    <row r="37" spans="1:15" s="384" customFormat="1" ht="20.149999999999999" customHeight="1">
      <c r="A37" s="381"/>
      <c r="B37" s="427"/>
      <c r="C37" s="428"/>
      <c r="D37" s="429"/>
      <c r="E37" s="429"/>
      <c r="F37" s="429"/>
      <c r="G37" s="430"/>
      <c r="H37" s="431"/>
      <c r="I37" s="432"/>
      <c r="J37" s="433"/>
      <c r="K37" s="433"/>
      <c r="L37" s="433"/>
      <c r="M37" s="434"/>
      <c r="N37" s="435"/>
      <c r="O37" s="381"/>
    </row>
    <row r="38" spans="1:15" s="384" customFormat="1">
      <c r="A38" s="381"/>
      <c r="B38" s="436" t="s">
        <v>66</v>
      </c>
      <c r="C38" s="432"/>
      <c r="D38" s="433"/>
      <c r="E38" s="433"/>
      <c r="F38" s="433"/>
      <c r="G38" s="433"/>
      <c r="H38" s="431" t="s">
        <v>67</v>
      </c>
      <c r="I38" s="432"/>
      <c r="J38" s="433"/>
      <c r="K38" s="433"/>
      <c r="L38" s="433"/>
      <c r="M38" s="437"/>
      <c r="N38" s="435" t="s">
        <v>8</v>
      </c>
      <c r="O38" s="381"/>
    </row>
    <row r="39" spans="1:15" s="384" customFormat="1">
      <c r="A39" s="381"/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</row>
    <row r="40" spans="1:15" ht="16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ht="16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6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ht="16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ht="58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7"/>
      <c r="N45" s="7"/>
      <c r="O45" s="7"/>
    </row>
  </sheetData>
  <hyperlinks>
    <hyperlink ref="B5" r:id="rId1"/>
  </hyperlinks>
  <printOptions horizontalCentered="1"/>
  <pageMargins left="0.25" right="0.25" top="0.25" bottom="0.25" header="0" footer="0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33"/>
  <sheetViews>
    <sheetView showWhiteSpace="0" zoomScaleNormal="100" zoomScalePageLayoutView="99" workbookViewId="0">
      <selection activeCell="N27" sqref="N27"/>
    </sheetView>
  </sheetViews>
  <sheetFormatPr defaultColWidth="9.1796875" defaultRowHeight="14.5"/>
  <cols>
    <col min="1" max="1" width="5.26953125" customWidth="1"/>
    <col min="2" max="2" width="4.7265625" customWidth="1"/>
    <col min="3" max="3" width="25.453125" customWidth="1"/>
    <col min="4" max="4" width="18" customWidth="1"/>
    <col min="5" max="5" width="15.7265625" customWidth="1"/>
    <col min="6" max="6" width="13.54296875" customWidth="1"/>
    <col min="7" max="7" width="19.1796875" customWidth="1"/>
    <col min="8" max="8" width="10.81640625" customWidth="1"/>
    <col min="9" max="9" width="8.81640625" customWidth="1"/>
  </cols>
  <sheetData>
    <row r="1" spans="1:15" ht="62.5" customHeight="1">
      <c r="A1" s="15"/>
      <c r="B1" s="16" t="s">
        <v>43</v>
      </c>
      <c r="C1" s="15"/>
      <c r="D1" s="4"/>
      <c r="E1" s="4"/>
      <c r="F1" s="4"/>
      <c r="G1" s="4"/>
      <c r="H1" s="6"/>
      <c r="I1" s="6"/>
      <c r="J1" s="6"/>
      <c r="K1" s="6"/>
      <c r="L1" s="6"/>
      <c r="M1" s="6"/>
      <c r="N1" s="6"/>
      <c r="O1" s="6"/>
    </row>
    <row r="2" spans="1:15">
      <c r="A2" s="5"/>
      <c r="B2" s="5"/>
      <c r="C2" s="5"/>
      <c r="D2" s="5"/>
      <c r="E2" s="5"/>
      <c r="F2" s="5"/>
      <c r="G2" s="5"/>
      <c r="H2" s="6"/>
      <c r="I2" s="6"/>
    </row>
    <row r="3" spans="1:15">
      <c r="A3" s="5"/>
      <c r="B3" s="5"/>
      <c r="C3" s="5"/>
      <c r="D3" s="5"/>
      <c r="E3" s="5"/>
      <c r="F3" s="5"/>
      <c r="G3" s="5"/>
      <c r="H3" s="6"/>
      <c r="I3" s="6"/>
    </row>
    <row r="4" spans="1:15" ht="15.5">
      <c r="A4" s="5"/>
      <c r="B4" s="38" t="s">
        <v>109</v>
      </c>
      <c r="C4" s="5"/>
      <c r="D4" s="5"/>
      <c r="E4" s="5"/>
      <c r="F4" s="5"/>
      <c r="G4" s="5"/>
      <c r="H4" s="6"/>
      <c r="I4" s="6"/>
    </row>
    <row r="5" spans="1:15" ht="15.5">
      <c r="A5" s="5"/>
      <c r="B5" s="38"/>
      <c r="C5" s="5"/>
      <c r="D5" s="5"/>
      <c r="E5" s="5"/>
      <c r="F5" s="5"/>
      <c r="G5" s="5"/>
      <c r="H5" s="6"/>
      <c r="I5" s="6"/>
    </row>
    <row r="6" spans="1:15" s="384" customFormat="1" ht="28">
      <c r="A6" s="381"/>
      <c r="B6" s="568" t="s">
        <v>178</v>
      </c>
      <c r="C6" s="568"/>
      <c r="D6" s="438" t="s">
        <v>18</v>
      </c>
      <c r="E6" s="438" t="s">
        <v>195</v>
      </c>
      <c r="F6" s="439"/>
      <c r="G6" s="381"/>
      <c r="H6" s="440"/>
    </row>
    <row r="7" spans="1:15" s="384" customFormat="1" ht="25.5" customHeight="1">
      <c r="A7" s="381"/>
      <c r="B7" s="569" t="str">
        <f>'Detailed Calculation '!H3</f>
        <v>Fee 1</v>
      </c>
      <c r="C7" s="569"/>
      <c r="D7" s="441">
        <f>'Detailed Calculation '!H4</f>
        <v>0</v>
      </c>
      <c r="E7" s="442" t="e">
        <f>'Detailed Calculation '!H74</f>
        <v>#DIV/0!</v>
      </c>
      <c r="F7" s="443"/>
      <c r="G7" s="381"/>
      <c r="H7" s="440"/>
    </row>
    <row r="8" spans="1:15" s="384" customFormat="1" ht="25.5" customHeight="1">
      <c r="A8" s="381"/>
      <c r="B8" s="569" t="str">
        <f>'Detailed Calculation '!J3</f>
        <v>Fee 2</v>
      </c>
      <c r="C8" s="569"/>
      <c r="D8" s="441">
        <f>'Detailed Calculation '!J4</f>
        <v>0</v>
      </c>
      <c r="E8" s="442" t="e">
        <f>'Detailed Calculation '!J74</f>
        <v>#DIV/0!</v>
      </c>
      <c r="F8" s="443"/>
      <c r="G8" s="381"/>
      <c r="H8" s="440"/>
    </row>
    <row r="9" spans="1:15" s="384" customFormat="1" ht="25.5" customHeight="1">
      <c r="A9" s="381"/>
      <c r="B9" s="569" t="str">
        <f>'Detailed Calculation '!L3</f>
        <v>Fee 3</v>
      </c>
      <c r="C9" s="569"/>
      <c r="D9" s="441">
        <f>'Detailed Calculation '!L4</f>
        <v>0</v>
      </c>
      <c r="E9" s="442" t="e">
        <f>'Detailed Calculation '!L74</f>
        <v>#DIV/0!</v>
      </c>
      <c r="F9" s="443"/>
      <c r="G9" s="381"/>
      <c r="H9" s="440"/>
    </row>
    <row r="10" spans="1:15" s="384" customFormat="1" ht="25.5" customHeight="1">
      <c r="A10" s="381"/>
      <c r="B10" s="569" t="str">
        <f>'Detailed Calculation '!N3</f>
        <v>Fee 4</v>
      </c>
      <c r="C10" s="569"/>
      <c r="D10" s="441">
        <f>'Detailed Calculation '!N4</f>
        <v>0</v>
      </c>
      <c r="E10" s="442" t="e">
        <f>'Detailed Calculation '!N74</f>
        <v>#DIV/0!</v>
      </c>
      <c r="F10" s="443"/>
      <c r="G10" s="381"/>
      <c r="H10" s="440"/>
    </row>
    <row r="11" spans="1:15" s="384" customFormat="1" ht="25.5" customHeight="1">
      <c r="A11" s="381"/>
      <c r="B11" s="569"/>
      <c r="C11" s="569"/>
      <c r="D11" s="441"/>
      <c r="E11" s="442"/>
      <c r="F11" s="443"/>
      <c r="G11" s="381"/>
      <c r="H11" s="440"/>
    </row>
    <row r="12" spans="1:15" s="384" customFormat="1" ht="25.5" customHeight="1">
      <c r="A12" s="381"/>
      <c r="B12" s="569"/>
      <c r="C12" s="569"/>
      <c r="D12" s="441"/>
      <c r="E12" s="442"/>
      <c r="F12" s="443"/>
      <c r="G12" s="381"/>
      <c r="H12" s="440"/>
    </row>
    <row r="13" spans="1:15" s="384" customFormat="1">
      <c r="A13" s="381"/>
      <c r="B13" s="381"/>
      <c r="C13" s="381"/>
      <c r="D13" s="381"/>
      <c r="E13" s="381"/>
      <c r="F13" s="381"/>
      <c r="G13" s="381"/>
      <c r="H13" s="440"/>
      <c r="I13" s="440"/>
    </row>
    <row r="14" spans="1:15" s="384" customFormat="1">
      <c r="A14" s="381"/>
      <c r="B14" s="381"/>
      <c r="C14" s="381"/>
      <c r="D14" s="381"/>
      <c r="E14" s="381"/>
      <c r="F14" s="381"/>
      <c r="G14" s="381"/>
      <c r="H14" s="440"/>
      <c r="I14" s="440"/>
    </row>
    <row r="15" spans="1:15" s="39" customFormat="1" ht="15.5">
      <c r="A15" s="40"/>
      <c r="B15" s="38" t="s">
        <v>108</v>
      </c>
      <c r="C15" s="38"/>
      <c r="D15" s="5"/>
      <c r="E15" s="5"/>
      <c r="F15" s="5"/>
      <c r="G15" s="5"/>
      <c r="H15" s="6"/>
      <c r="I15" s="6"/>
    </row>
    <row r="16" spans="1:15" s="39" customFormat="1" ht="87" customHeight="1">
      <c r="A16" s="40"/>
      <c r="B16" s="38">
        <v>1</v>
      </c>
      <c r="C16" s="567" t="s">
        <v>342</v>
      </c>
      <c r="D16" s="567"/>
      <c r="E16" s="567"/>
      <c r="F16" s="567"/>
      <c r="G16" s="567"/>
      <c r="H16" s="136"/>
      <c r="I16" s="6"/>
    </row>
    <row r="17" spans="1:9" ht="71.5" customHeight="1">
      <c r="A17" s="5"/>
      <c r="B17" s="38"/>
      <c r="C17" s="567"/>
      <c r="D17" s="567"/>
      <c r="E17" s="567"/>
      <c r="F17" s="567"/>
      <c r="G17" s="567"/>
      <c r="H17" s="137"/>
      <c r="I17" s="6"/>
    </row>
    <row r="18" spans="1:9" ht="93" customHeight="1">
      <c r="A18" s="5"/>
      <c r="B18" s="38"/>
      <c r="C18" s="567"/>
      <c r="D18" s="567"/>
      <c r="E18" s="567"/>
      <c r="F18" s="567"/>
      <c r="G18" s="567"/>
      <c r="H18" s="137"/>
      <c r="I18" s="6"/>
    </row>
    <row r="19" spans="1:9" ht="15.5">
      <c r="A19" s="5"/>
      <c r="B19" s="38"/>
      <c r="C19" s="296"/>
      <c r="D19" s="296"/>
      <c r="E19" s="296"/>
      <c r="F19" s="296"/>
      <c r="G19" s="296"/>
      <c r="H19" s="137"/>
      <c r="I19" s="6"/>
    </row>
    <row r="20" spans="1:9">
      <c r="A20" s="5"/>
      <c r="B20" s="5"/>
      <c r="C20" s="5"/>
      <c r="D20" s="5"/>
      <c r="E20" s="5"/>
      <c r="F20" s="5"/>
      <c r="G20" s="5"/>
      <c r="H20" s="6"/>
      <c r="I20" s="6"/>
    </row>
    <row r="21" spans="1:9">
      <c r="A21" s="5"/>
      <c r="B21" s="5"/>
      <c r="C21" s="5"/>
      <c r="D21" s="5"/>
      <c r="E21" s="5"/>
      <c r="F21" s="5"/>
      <c r="G21" s="5"/>
      <c r="H21" s="6"/>
      <c r="I21" s="6"/>
    </row>
    <row r="22" spans="1:9">
      <c r="A22" s="5"/>
      <c r="B22" s="5"/>
      <c r="C22" s="5"/>
      <c r="D22" s="5"/>
      <c r="E22" s="5"/>
      <c r="F22" s="5"/>
      <c r="G22" s="5"/>
      <c r="H22" s="6"/>
      <c r="I22" s="6"/>
    </row>
    <row r="23" spans="1:9">
      <c r="A23" s="5"/>
      <c r="B23" s="5"/>
      <c r="C23" s="5"/>
      <c r="D23" s="5"/>
      <c r="E23" s="5"/>
      <c r="F23" s="5"/>
      <c r="G23" s="5"/>
      <c r="H23" s="6"/>
      <c r="I23" s="6"/>
    </row>
    <row r="24" spans="1:9">
      <c r="A24" s="5"/>
      <c r="B24" s="5"/>
      <c r="C24" s="5"/>
      <c r="D24" s="5"/>
      <c r="E24" s="5"/>
      <c r="F24" s="5"/>
      <c r="G24" s="5"/>
    </row>
    <row r="25" spans="1:9" ht="58" customHeight="1">
      <c r="A25" s="7"/>
      <c r="B25" s="7"/>
      <c r="C25" s="7"/>
      <c r="D25" s="7"/>
      <c r="E25" s="7"/>
      <c r="F25" s="7"/>
      <c r="G25" s="7"/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  <row r="31" spans="1:9">
      <c r="A31" s="6"/>
      <c r="B31" s="6"/>
      <c r="C31" s="6"/>
      <c r="D31" s="6"/>
      <c r="E31" s="6"/>
      <c r="F31" s="6"/>
      <c r="G31" s="6"/>
      <c r="H31" s="6"/>
      <c r="I31" s="6"/>
    </row>
    <row r="32" spans="1:9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</sheetData>
  <mergeCells count="10">
    <mergeCell ref="C16:G16"/>
    <mergeCell ref="C17:G17"/>
    <mergeCell ref="C18:G18"/>
    <mergeCell ref="B6:C6"/>
    <mergeCell ref="B7:C7"/>
    <mergeCell ref="B8:C8"/>
    <mergeCell ref="B9:C9"/>
    <mergeCell ref="B10:C10"/>
    <mergeCell ref="B11:C11"/>
    <mergeCell ref="B12:C12"/>
  </mergeCells>
  <pageMargins left="0.25" right="0.25" top="0.25" bottom="0.25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WhiteSpace="0" zoomScaleNormal="100" zoomScalePageLayoutView="99" workbookViewId="0">
      <selection activeCell="N27" sqref="N27"/>
    </sheetView>
  </sheetViews>
  <sheetFormatPr defaultColWidth="9.1796875" defaultRowHeight="14.5"/>
  <cols>
    <col min="1" max="1" width="2.81640625" customWidth="1"/>
    <col min="2" max="2" width="4.7265625" customWidth="1"/>
    <col min="3" max="3" width="25.453125" customWidth="1"/>
    <col min="4" max="4" width="11.26953125" customWidth="1"/>
    <col min="5" max="5" width="10.54296875" bestFit="1" customWidth="1"/>
    <col min="6" max="6" width="2.453125" customWidth="1"/>
    <col min="7" max="7" width="12.1796875" customWidth="1"/>
    <col min="8" max="8" width="14.1796875" customWidth="1"/>
    <col min="9" max="9" width="15.453125" customWidth="1"/>
    <col min="10" max="10" width="2.81640625" customWidth="1"/>
  </cols>
  <sheetData>
    <row r="1" spans="1:15" ht="62.5" customHeight="1">
      <c r="A1" s="15"/>
      <c r="B1" s="16" t="s">
        <v>350</v>
      </c>
      <c r="C1" s="15"/>
      <c r="D1" s="4"/>
      <c r="E1" s="4"/>
      <c r="F1" s="4"/>
      <c r="G1" s="4"/>
      <c r="H1" s="4"/>
      <c r="I1" s="4"/>
      <c r="J1" s="4"/>
      <c r="K1" s="6"/>
      <c r="L1" s="6"/>
      <c r="M1" s="6"/>
      <c r="N1" s="6"/>
      <c r="O1" s="6"/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5" ht="15.5">
      <c r="A4" s="5"/>
      <c r="B4" s="38" t="s">
        <v>109</v>
      </c>
      <c r="C4" s="5"/>
      <c r="D4" s="5"/>
      <c r="E4" s="5"/>
      <c r="F4" s="5"/>
      <c r="G4" s="5"/>
      <c r="H4" s="5"/>
      <c r="I4" s="5"/>
      <c r="J4" s="5"/>
    </row>
    <row r="5" spans="1:15" ht="15.5">
      <c r="A5" s="5"/>
      <c r="B5" s="38"/>
      <c r="C5" s="5"/>
      <c r="D5" s="5"/>
      <c r="E5" s="5"/>
      <c r="F5" s="5"/>
      <c r="G5" s="570" t="s">
        <v>348</v>
      </c>
      <c r="H5" s="570"/>
      <c r="I5" s="570"/>
      <c r="J5" s="5"/>
    </row>
    <row r="6" spans="1:15" s="384" customFormat="1" ht="44">
      <c r="A6" s="381"/>
      <c r="B6" s="568" t="s">
        <v>178</v>
      </c>
      <c r="C6" s="568"/>
      <c r="D6" s="438" t="s">
        <v>18</v>
      </c>
      <c r="E6" s="438" t="s">
        <v>349</v>
      </c>
      <c r="F6" s="439"/>
      <c r="G6" s="556" t="s">
        <v>346</v>
      </c>
      <c r="H6" s="556" t="s">
        <v>64</v>
      </c>
      <c r="I6" s="556" t="s">
        <v>347</v>
      </c>
      <c r="J6" s="381"/>
    </row>
    <row r="7" spans="1:15" s="384" customFormat="1" ht="25.5" customHeight="1">
      <c r="A7" s="381"/>
      <c r="B7" s="569" t="str">
        <f>'Detailed Calculation '!H3</f>
        <v>Fee 1</v>
      </c>
      <c r="C7" s="569"/>
      <c r="D7" s="555">
        <f>'Detailed Calculation '!H4</f>
        <v>0</v>
      </c>
      <c r="E7" s="442" t="e">
        <f>'Detailed Calculation '!H74</f>
        <v>#DIV/0!</v>
      </c>
      <c r="F7" s="443"/>
      <c r="G7" s="557">
        <v>0</v>
      </c>
      <c r="H7" s="558" t="e">
        <f>E7-G7</f>
        <v>#DIV/0!</v>
      </c>
      <c r="I7" s="559" t="e">
        <f>(E7-G7)/G7</f>
        <v>#DIV/0!</v>
      </c>
      <c r="J7" s="381"/>
    </row>
    <row r="8" spans="1:15" s="384" customFormat="1" ht="25.5" customHeight="1">
      <c r="A8" s="381"/>
      <c r="B8" s="569" t="str">
        <f>'Detailed Calculation '!J3</f>
        <v>Fee 2</v>
      </c>
      <c r="C8" s="569"/>
      <c r="D8" s="555">
        <f>'Detailed Calculation '!J4</f>
        <v>0</v>
      </c>
      <c r="E8" s="442" t="e">
        <f>'Detailed Calculation '!J74</f>
        <v>#DIV/0!</v>
      </c>
      <c r="F8" s="443"/>
      <c r="G8" s="557">
        <v>0</v>
      </c>
      <c r="H8" s="558" t="e">
        <f t="shared" ref="H8:H10" si="0">E8-G8</f>
        <v>#DIV/0!</v>
      </c>
      <c r="I8" s="559" t="e">
        <f t="shared" ref="I8:I10" si="1">(E8-G8)/G8</f>
        <v>#DIV/0!</v>
      </c>
      <c r="J8" s="381"/>
    </row>
    <row r="9" spans="1:15" s="384" customFormat="1" ht="25.5" customHeight="1">
      <c r="A9" s="381"/>
      <c r="B9" s="569" t="str">
        <f>'Detailed Calculation '!L3</f>
        <v>Fee 3</v>
      </c>
      <c r="C9" s="569"/>
      <c r="D9" s="555">
        <f>'Detailed Calculation '!L4</f>
        <v>0</v>
      </c>
      <c r="E9" s="442" t="e">
        <f>'Detailed Calculation '!L74</f>
        <v>#DIV/0!</v>
      </c>
      <c r="F9" s="443"/>
      <c r="G9" s="557">
        <v>0</v>
      </c>
      <c r="H9" s="558" t="e">
        <f t="shared" si="0"/>
        <v>#DIV/0!</v>
      </c>
      <c r="I9" s="559" t="e">
        <f t="shared" si="1"/>
        <v>#DIV/0!</v>
      </c>
      <c r="J9" s="381"/>
    </row>
    <row r="10" spans="1:15" s="384" customFormat="1" ht="25.5" customHeight="1">
      <c r="A10" s="381"/>
      <c r="B10" s="569" t="str">
        <f>'Detailed Calculation '!N3</f>
        <v>Fee 4</v>
      </c>
      <c r="C10" s="569"/>
      <c r="D10" s="555">
        <f>'Detailed Calculation '!N4</f>
        <v>0</v>
      </c>
      <c r="E10" s="442" t="e">
        <f>'Detailed Calculation '!N74</f>
        <v>#DIV/0!</v>
      </c>
      <c r="F10" s="443"/>
      <c r="G10" s="557">
        <v>0</v>
      </c>
      <c r="H10" s="558" t="e">
        <f t="shared" si="0"/>
        <v>#DIV/0!</v>
      </c>
      <c r="I10" s="559" t="e">
        <f t="shared" si="1"/>
        <v>#DIV/0!</v>
      </c>
      <c r="J10" s="381"/>
    </row>
    <row r="11" spans="1:15" s="384" customFormat="1">
      <c r="A11" s="381"/>
      <c r="B11" s="381"/>
      <c r="C11" s="381"/>
      <c r="D11" s="381"/>
      <c r="E11" s="381"/>
      <c r="F11" s="381"/>
      <c r="G11" s="381"/>
      <c r="H11" s="381"/>
      <c r="I11" s="381"/>
      <c r="J11" s="381"/>
    </row>
    <row r="12" spans="1:15" s="384" customFormat="1">
      <c r="A12" s="381"/>
      <c r="B12" s="381"/>
      <c r="C12" s="381"/>
      <c r="D12" s="381"/>
      <c r="E12" s="381"/>
      <c r="F12" s="381"/>
      <c r="G12" s="381"/>
      <c r="H12" s="381"/>
      <c r="I12" s="381"/>
      <c r="J12" s="381"/>
    </row>
    <row r="13" spans="1:15" s="39" customFormat="1" ht="15.5">
      <c r="A13" s="40"/>
      <c r="B13" s="38" t="s">
        <v>108</v>
      </c>
      <c r="C13" s="38"/>
      <c r="D13" s="5"/>
      <c r="E13" s="5"/>
      <c r="F13" s="5"/>
      <c r="G13" s="5"/>
      <c r="H13" s="5"/>
      <c r="I13" s="5"/>
      <c r="J13" s="40"/>
    </row>
    <row r="14" spans="1:15" s="39" customFormat="1" ht="87" customHeight="1">
      <c r="A14" s="40"/>
      <c r="B14" s="38">
        <v>1</v>
      </c>
      <c r="C14" s="567" t="s">
        <v>342</v>
      </c>
      <c r="D14" s="567"/>
      <c r="E14" s="567"/>
      <c r="F14" s="567"/>
      <c r="G14" s="567"/>
      <c r="H14" s="567"/>
      <c r="I14" s="567"/>
      <c r="J14" s="40"/>
    </row>
    <row r="15" spans="1:15" s="39" customFormat="1" ht="15.5">
      <c r="A15" s="40"/>
      <c r="B15" s="38"/>
      <c r="C15" s="554"/>
      <c r="D15" s="554"/>
      <c r="E15" s="554"/>
      <c r="F15" s="554"/>
      <c r="G15" s="554"/>
      <c r="H15" s="560"/>
      <c r="I15" s="5"/>
      <c r="J15" s="40"/>
    </row>
    <row r="16" spans="1:15" s="39" customFormat="1" ht="15.5">
      <c r="A16" s="40"/>
      <c r="B16" s="38"/>
      <c r="C16" s="554"/>
      <c r="D16" s="554"/>
      <c r="E16" s="554"/>
      <c r="F16" s="554"/>
      <c r="G16" s="554"/>
      <c r="H16" s="560"/>
      <c r="I16" s="5"/>
      <c r="J16" s="40"/>
    </row>
    <row r="17" spans="1:10" s="39" customFormat="1" ht="15.5">
      <c r="A17" s="40"/>
      <c r="B17" s="38"/>
      <c r="C17" s="554"/>
      <c r="D17" s="554"/>
      <c r="E17" s="554"/>
      <c r="F17" s="554"/>
      <c r="G17" s="554"/>
      <c r="H17" s="560"/>
      <c r="I17" s="5"/>
      <c r="J17" s="40"/>
    </row>
    <row r="18" spans="1:10" s="39" customFormat="1" ht="15.5">
      <c r="A18" s="40"/>
      <c r="B18" s="38"/>
      <c r="C18" s="554"/>
      <c r="D18" s="554"/>
      <c r="E18" s="554"/>
      <c r="F18" s="554"/>
      <c r="G18" s="554"/>
      <c r="H18" s="560"/>
      <c r="I18" s="5"/>
      <c r="J18" s="40"/>
    </row>
    <row r="19" spans="1:10" s="39" customFormat="1" ht="15.5">
      <c r="A19" s="40"/>
      <c r="B19" s="38"/>
      <c r="C19" s="554"/>
      <c r="D19" s="554"/>
      <c r="E19" s="554"/>
      <c r="F19" s="554"/>
      <c r="G19" s="554"/>
      <c r="H19" s="560"/>
      <c r="I19" s="5"/>
      <c r="J19" s="40"/>
    </row>
    <row r="20" spans="1:10" s="39" customFormat="1" ht="15.5">
      <c r="A20" s="40"/>
      <c r="B20" s="38"/>
      <c r="C20" s="554"/>
      <c r="D20" s="554"/>
      <c r="E20" s="554"/>
      <c r="F20" s="554"/>
      <c r="G20" s="554"/>
      <c r="H20" s="560"/>
      <c r="I20" s="5"/>
      <c r="J20" s="40"/>
    </row>
    <row r="21" spans="1:10" s="39" customFormat="1" ht="15.5">
      <c r="A21" s="40"/>
      <c r="B21" s="38"/>
      <c r="C21" s="554"/>
      <c r="D21" s="554"/>
      <c r="E21" s="554"/>
      <c r="F21" s="554"/>
      <c r="G21" s="554"/>
      <c r="H21" s="560"/>
      <c r="I21" s="5"/>
      <c r="J21" s="40"/>
    </row>
    <row r="22" spans="1:10" s="39" customFormat="1" ht="15.5">
      <c r="A22" s="40"/>
      <c r="B22" s="38"/>
      <c r="C22" s="554"/>
      <c r="D22" s="554"/>
      <c r="E22" s="554"/>
      <c r="F22" s="554"/>
      <c r="G22" s="554"/>
      <c r="H22" s="560"/>
      <c r="I22" s="5"/>
      <c r="J22" s="40"/>
    </row>
    <row r="23" spans="1:10" s="39" customFormat="1" ht="15.5">
      <c r="A23" s="40"/>
      <c r="B23" s="38"/>
      <c r="C23" s="554"/>
      <c r="D23" s="554"/>
      <c r="E23" s="554"/>
      <c r="F23" s="554"/>
      <c r="G23" s="554"/>
      <c r="H23" s="560"/>
      <c r="I23" s="5"/>
      <c r="J23" s="40"/>
    </row>
    <row r="24" spans="1:10" s="39" customFormat="1" ht="15.5">
      <c r="A24" s="40"/>
      <c r="B24" s="38"/>
      <c r="C24" s="554"/>
      <c r="D24" s="554"/>
      <c r="E24" s="554"/>
      <c r="F24" s="554"/>
      <c r="G24" s="554"/>
      <c r="H24" s="560"/>
      <c r="I24" s="5"/>
      <c r="J24" s="40"/>
    </row>
    <row r="25" spans="1:10" s="39" customFormat="1" ht="15.5">
      <c r="A25" s="40"/>
      <c r="B25" s="38"/>
      <c r="C25" s="554"/>
      <c r="D25" s="554"/>
      <c r="E25" s="554"/>
      <c r="F25" s="554"/>
      <c r="G25" s="554"/>
      <c r="H25" s="560"/>
      <c r="I25" s="5"/>
      <c r="J25" s="40"/>
    </row>
    <row r="26" spans="1:10" s="39" customFormat="1" ht="15.5">
      <c r="A26" s="40"/>
      <c r="B26" s="38"/>
      <c r="C26" s="554"/>
      <c r="D26" s="554"/>
      <c r="E26" s="554"/>
      <c r="F26" s="554"/>
      <c r="G26" s="554"/>
      <c r="H26" s="560"/>
      <c r="I26" s="5"/>
      <c r="J26" s="40"/>
    </row>
    <row r="27" spans="1:10" s="39" customFormat="1" ht="15.5">
      <c r="A27" s="40"/>
      <c r="B27" s="38"/>
      <c r="C27" s="554"/>
      <c r="D27" s="554"/>
      <c r="E27" s="554"/>
      <c r="F27" s="554"/>
      <c r="G27" s="554"/>
      <c r="H27" s="560"/>
      <c r="I27" s="5"/>
      <c r="J27" s="40"/>
    </row>
    <row r="28" spans="1:10" s="39" customFormat="1" ht="15.5">
      <c r="A28" s="40"/>
      <c r="B28" s="38"/>
      <c r="C28" s="554"/>
      <c r="D28" s="554"/>
      <c r="E28" s="554"/>
      <c r="F28" s="554"/>
      <c r="G28" s="554"/>
      <c r="H28" s="560"/>
      <c r="I28" s="5"/>
      <c r="J28" s="40"/>
    </row>
    <row r="29" spans="1:10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58" customHeight="1">
      <c r="A33" s="7"/>
      <c r="B33" s="7"/>
      <c r="C33" s="7"/>
      <c r="D33" s="7"/>
      <c r="E33" s="7"/>
      <c r="F33" s="7"/>
      <c r="G33" s="7"/>
      <c r="H33" s="7"/>
      <c r="I33" s="7"/>
      <c r="J33" s="7"/>
    </row>
    <row r="38" spans="1:10">
      <c r="A38" s="6"/>
      <c r="B38" s="6"/>
      <c r="C38" s="6"/>
      <c r="D38" s="6"/>
      <c r="E38" s="6"/>
      <c r="F38" s="6"/>
      <c r="G38" s="6"/>
      <c r="H38" s="6"/>
      <c r="I38" s="6"/>
    </row>
    <row r="39" spans="1:10">
      <c r="A39" s="6"/>
      <c r="B39" s="6"/>
      <c r="C39" s="6"/>
      <c r="D39" s="6"/>
      <c r="E39" s="6"/>
      <c r="F39" s="6"/>
      <c r="G39" s="6"/>
      <c r="H39" s="6"/>
      <c r="I39" s="6"/>
    </row>
    <row r="40" spans="1:10">
      <c r="A40" s="6"/>
      <c r="B40" s="6"/>
      <c r="C40" s="6"/>
      <c r="D40" s="6"/>
      <c r="E40" s="6"/>
      <c r="F40" s="6"/>
      <c r="G40" s="6"/>
      <c r="H40" s="6"/>
      <c r="I40" s="6"/>
    </row>
    <row r="41" spans="1:10">
      <c r="A41" s="6"/>
      <c r="B41" s="6"/>
      <c r="C41" s="6"/>
      <c r="D41" s="6"/>
      <c r="E41" s="6"/>
      <c r="F41" s="6"/>
      <c r="G41" s="6"/>
      <c r="H41" s="6"/>
      <c r="I41" s="6"/>
    </row>
  </sheetData>
  <mergeCells count="7">
    <mergeCell ref="G5:I5"/>
    <mergeCell ref="C14:I14"/>
    <mergeCell ref="B6:C6"/>
    <mergeCell ref="B7:C7"/>
    <mergeCell ref="B8:C8"/>
    <mergeCell ref="B9:C9"/>
    <mergeCell ref="B10:C10"/>
  </mergeCells>
  <pageMargins left="0.25" right="0.25" top="0.25" bottom="0.25" header="0" footer="0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81"/>
  <sheetViews>
    <sheetView showWhiteSpace="0" zoomScale="120" zoomScaleNormal="120" zoomScalePageLayoutView="70" workbookViewId="0">
      <selection activeCell="N27" sqref="N27"/>
    </sheetView>
  </sheetViews>
  <sheetFormatPr defaultColWidth="9.1796875" defaultRowHeight="12.5"/>
  <cols>
    <col min="1" max="1" width="55.453125" style="140" customWidth="1"/>
    <col min="2" max="2" width="28.81640625" style="140" customWidth="1"/>
    <col min="3" max="4" width="14.7265625" style="140" customWidth="1"/>
    <col min="5" max="5" width="19.81640625" style="140" bestFit="1" customWidth="1"/>
    <col min="6" max="6" width="14.7265625" style="140" customWidth="1"/>
    <col min="7" max="7" width="14.1796875" style="140" customWidth="1"/>
    <col min="8" max="16384" width="9.1796875" style="139"/>
  </cols>
  <sheetData>
    <row r="1" spans="1:7" ht="61" customHeight="1">
      <c r="A1" s="243" t="s">
        <v>187</v>
      </c>
      <c r="B1" s="16"/>
      <c r="C1" s="15"/>
      <c r="D1" s="4"/>
      <c r="E1" s="4"/>
      <c r="F1" s="4"/>
      <c r="G1" s="4"/>
    </row>
    <row r="3" spans="1:7" ht="17.5" customHeight="1">
      <c r="A3" s="575" t="s">
        <v>251</v>
      </c>
      <c r="B3" s="575"/>
      <c r="C3" s="575"/>
      <c r="D3" s="575"/>
      <c r="E3" s="575"/>
      <c r="F3" s="575"/>
      <c r="G3" s="575"/>
    </row>
    <row r="4" spans="1:7" ht="16" thickBot="1">
      <c r="A4" s="576" t="s">
        <v>250</v>
      </c>
      <c r="B4" s="576"/>
      <c r="C4" s="576"/>
      <c r="D4" s="576"/>
      <c r="E4" s="576"/>
      <c r="F4" s="576"/>
      <c r="G4" s="576"/>
    </row>
    <row r="5" spans="1:7" ht="9.65" customHeight="1">
      <c r="A5" s="241"/>
      <c r="B5" s="241"/>
      <c r="C5" s="242"/>
      <c r="D5" s="242"/>
      <c r="E5" s="242"/>
      <c r="F5" s="242"/>
      <c r="G5" s="241"/>
    </row>
    <row r="6" spans="1:7" ht="15.5">
      <c r="A6" s="577" t="s">
        <v>249</v>
      </c>
      <c r="B6" s="577"/>
      <c r="C6" s="578" t="s">
        <v>248</v>
      </c>
      <c r="D6" s="578"/>
      <c r="E6" s="578"/>
      <c r="F6" s="578"/>
    </row>
    <row r="7" spans="1:7" ht="9.65" customHeight="1">
      <c r="A7" s="232"/>
      <c r="B7" s="232"/>
    </row>
    <row r="8" spans="1:7" ht="16.149999999999999" customHeight="1">
      <c r="A8" s="579" t="s">
        <v>247</v>
      </c>
      <c r="B8" s="579"/>
      <c r="C8" s="369"/>
      <c r="D8" s="369" t="str">
        <f>'Fee Overview'!D33</f>
        <v>[Subject Area]</v>
      </c>
      <c r="E8" s="369" t="str">
        <f>'Fee Overview'!E33</f>
        <v>[Catalog #]</v>
      </c>
      <c r="F8" s="369"/>
    </row>
    <row r="9" spans="1:7" ht="16.149999999999999" customHeight="1">
      <c r="A9" s="579"/>
      <c r="B9" s="579"/>
      <c r="C9" s="574">
        <f>'Fee Overview'!D34</f>
        <v>0</v>
      </c>
      <c r="D9" s="574"/>
      <c r="E9" s="574"/>
      <c r="F9" s="574"/>
      <c r="G9" s="240"/>
    </row>
    <row r="10" spans="1:7" ht="16.149999999999999" customHeight="1">
      <c r="A10" s="579"/>
      <c r="B10" s="579"/>
      <c r="C10" s="574"/>
      <c r="D10" s="574"/>
      <c r="E10" s="574"/>
      <c r="F10" s="574"/>
      <c r="G10" s="240"/>
    </row>
    <row r="11" spans="1:7" ht="9.65" customHeight="1">
      <c r="A11" s="232"/>
      <c r="B11" s="232"/>
    </row>
    <row r="12" spans="1:7" ht="16.149999999999999" customHeight="1">
      <c r="A12" s="582" t="s">
        <v>246</v>
      </c>
      <c r="B12" s="582"/>
      <c r="C12" s="583">
        <f>'Fee Overview'!D5</f>
        <v>0</v>
      </c>
      <c r="D12" s="583"/>
      <c r="E12" s="583"/>
      <c r="F12" s="583"/>
      <c r="G12" s="227"/>
    </row>
    <row r="13" spans="1:7" ht="9.65" customHeight="1">
      <c r="A13" s="232"/>
      <c r="B13" s="232"/>
      <c r="G13" s="227"/>
    </row>
    <row r="14" spans="1:7" s="236" customFormat="1" ht="5.5" customHeight="1">
      <c r="A14" s="231"/>
      <c r="B14" s="231"/>
      <c r="C14" s="239"/>
      <c r="D14" s="239"/>
      <c r="E14" s="239"/>
      <c r="F14" s="239"/>
      <c r="G14" s="227"/>
    </row>
    <row r="15" spans="1:7" s="236" customFormat="1" ht="16.149999999999999" customHeight="1">
      <c r="A15" s="571" t="s">
        <v>245</v>
      </c>
      <c r="B15" s="571"/>
      <c r="C15" s="238" t="s">
        <v>16</v>
      </c>
      <c r="D15" s="237" t="str">
        <f>'Fee Overview'!D20</f>
        <v>[Majors/Minors]</v>
      </c>
      <c r="E15" s="237"/>
      <c r="F15" s="237"/>
      <c r="G15" s="227"/>
    </row>
    <row r="16" spans="1:7">
      <c r="A16" s="571"/>
      <c r="B16" s="571"/>
      <c r="G16" s="227"/>
    </row>
    <row r="17" spans="1:7" ht="9.65" customHeight="1">
      <c r="A17" s="235"/>
      <c r="B17" s="235"/>
      <c r="G17" s="227"/>
    </row>
    <row r="18" spans="1:7" ht="16.149999999999999" customHeight="1">
      <c r="A18" s="579" t="s">
        <v>244</v>
      </c>
      <c r="B18" s="579"/>
      <c r="C18" s="200"/>
      <c r="D18" s="200"/>
      <c r="E18" s="234"/>
      <c r="F18" s="233"/>
    </row>
    <row r="19" spans="1:7" ht="9.65" customHeight="1">
      <c r="A19" s="232"/>
      <c r="B19" s="232"/>
    </row>
    <row r="20" spans="1:7" ht="16.149999999999999" customHeight="1">
      <c r="A20" s="586" t="s">
        <v>243</v>
      </c>
      <c r="B20" s="586"/>
      <c r="C20" s="230"/>
      <c r="D20" s="174"/>
      <c r="E20" s="231" t="s">
        <v>242</v>
      </c>
      <c r="F20" s="230"/>
      <c r="G20" s="174"/>
    </row>
    <row r="21" spans="1:7" ht="7.15" customHeight="1" thickBot="1">
      <c r="A21" s="229"/>
      <c r="B21" s="229"/>
      <c r="C21" s="228"/>
      <c r="D21" s="228"/>
      <c r="E21" s="229"/>
      <c r="F21" s="228"/>
      <c r="G21" s="228"/>
    </row>
    <row r="22" spans="1:7" ht="13" thickBot="1">
      <c r="G22" s="227"/>
    </row>
    <row r="23" spans="1:7" ht="13.5" thickBot="1">
      <c r="A23" s="203" t="s">
        <v>241</v>
      </c>
      <c r="B23" s="202"/>
      <c r="C23" s="226"/>
      <c r="D23" s="226"/>
      <c r="E23" s="226"/>
      <c r="F23" s="226"/>
      <c r="G23" s="226"/>
    </row>
    <row r="24" spans="1:7">
      <c r="B24" s="225" t="s">
        <v>240</v>
      </c>
      <c r="C24" s="224" t="s">
        <v>239</v>
      </c>
      <c r="D24" s="224" t="s">
        <v>238</v>
      </c>
      <c r="E24" s="196" t="s">
        <v>237</v>
      </c>
      <c r="F24" s="223" t="s">
        <v>236</v>
      </c>
      <c r="G24" s="208"/>
    </row>
    <row r="25" spans="1:7" ht="13">
      <c r="B25" s="222" t="s">
        <v>235</v>
      </c>
      <c r="C25" s="221" t="s">
        <v>178</v>
      </c>
      <c r="D25" s="221" t="s">
        <v>234</v>
      </c>
      <c r="E25" s="220" t="s">
        <v>178</v>
      </c>
      <c r="F25" s="219" t="s">
        <v>234</v>
      </c>
      <c r="G25" s="218" t="s">
        <v>17</v>
      </c>
    </row>
    <row r="26" spans="1:7" ht="13">
      <c r="B26" s="217">
        <f>'Detailed Calculation '!H5</f>
        <v>0</v>
      </c>
      <c r="C26" s="216">
        <v>0</v>
      </c>
      <c r="D26" s="216" t="e">
        <f>C26=E26</f>
        <v>#DIV/0!</v>
      </c>
      <c r="E26" s="215" t="e">
        <f>'Rate List'!E7</f>
        <v>#DIV/0!</v>
      </c>
      <c r="F26" s="214" t="str">
        <f>IFERROR((E26/C26)-1,"N/A")</f>
        <v>N/A</v>
      </c>
      <c r="G26" s="207" t="e">
        <f>+B26*E26</f>
        <v>#DIV/0!</v>
      </c>
    </row>
    <row r="27" spans="1:7" ht="13.5" thickBot="1">
      <c r="B27" s="213" t="s">
        <v>233</v>
      </c>
      <c r="C27" s="208"/>
      <c r="D27" s="212" t="s">
        <v>224</v>
      </c>
      <c r="E27" s="211">
        <v>0.13</v>
      </c>
      <c r="F27" s="208"/>
      <c r="G27" s="210" t="e">
        <f>-G26*E27</f>
        <v>#DIV/0!</v>
      </c>
    </row>
    <row r="28" spans="1:7" ht="13">
      <c r="B28" s="209" t="s">
        <v>232</v>
      </c>
      <c r="C28" s="177"/>
      <c r="D28" s="178"/>
      <c r="E28" s="177"/>
      <c r="F28" s="208"/>
      <c r="G28" s="207" t="e">
        <f>SUM(G26:G27)</f>
        <v>#DIV/0!</v>
      </c>
    </row>
    <row r="29" spans="1:7" ht="6" customHeight="1" thickBot="1">
      <c r="B29" s="206"/>
      <c r="C29" s="204"/>
      <c r="D29" s="205"/>
      <c r="E29" s="204"/>
      <c r="F29" s="168"/>
      <c r="G29" s="148"/>
    </row>
    <row r="30" spans="1:7" ht="13.5" thickBot="1">
      <c r="A30" s="203" t="s">
        <v>231</v>
      </c>
      <c r="B30" s="202"/>
      <c r="C30" s="202"/>
      <c r="D30" s="202"/>
      <c r="E30" s="202"/>
      <c r="F30" s="202"/>
      <c r="G30" s="202"/>
    </row>
    <row r="31" spans="1:7" ht="13">
      <c r="A31" s="167" t="s">
        <v>230</v>
      </c>
      <c r="D31" s="201" t="s">
        <v>229</v>
      </c>
      <c r="E31" s="164"/>
      <c r="F31" s="148"/>
      <c r="G31" s="148"/>
    </row>
    <row r="32" spans="1:7" ht="13">
      <c r="B32" s="188" t="s">
        <v>228</v>
      </c>
      <c r="C32" s="148"/>
      <c r="D32" s="189"/>
      <c r="E32" s="148"/>
      <c r="F32" s="247">
        <f>'Detailed Calculation '!P9</f>
        <v>0</v>
      </c>
      <c r="G32" s="148"/>
    </row>
    <row r="33" spans="1:7" ht="13">
      <c r="B33" s="188" t="s">
        <v>227</v>
      </c>
      <c r="C33" s="192"/>
      <c r="D33" s="187"/>
      <c r="E33" s="148"/>
      <c r="F33" s="247">
        <v>0</v>
      </c>
      <c r="G33" s="148"/>
    </row>
    <row r="34" spans="1:7" ht="13">
      <c r="B34" s="199" t="s">
        <v>226</v>
      </c>
      <c r="C34" s="148"/>
      <c r="D34" s="181"/>
      <c r="E34" s="148"/>
      <c r="F34" s="247">
        <f>'Detailed Calculation '!P10</f>
        <v>0</v>
      </c>
      <c r="G34" s="148"/>
    </row>
    <row r="35" spans="1:7" ht="13">
      <c r="B35" s="199" t="s">
        <v>225</v>
      </c>
      <c r="D35" s="198" t="s">
        <v>224</v>
      </c>
      <c r="E35" s="195">
        <v>0.63890000000000002</v>
      </c>
      <c r="F35" s="247">
        <f>ROUND(E35*F34,0)</f>
        <v>0</v>
      </c>
    </row>
    <row r="36" spans="1:7" ht="13">
      <c r="B36" s="188" t="s">
        <v>223</v>
      </c>
      <c r="C36" s="197"/>
      <c r="D36" s="193"/>
      <c r="E36" s="148"/>
      <c r="F36" s="247">
        <v>0</v>
      </c>
      <c r="G36" s="148"/>
    </row>
    <row r="37" spans="1:7" ht="13">
      <c r="B37" s="186" t="s">
        <v>222</v>
      </c>
      <c r="C37" s="196"/>
      <c r="D37" s="195"/>
      <c r="E37" s="177"/>
      <c r="F37" s="176">
        <f>SUM(F34:F36)</f>
        <v>0</v>
      </c>
      <c r="G37" s="148"/>
    </row>
    <row r="38" spans="1:7" ht="4.9000000000000004" customHeight="1">
      <c r="B38" s="194"/>
      <c r="C38" s="193"/>
      <c r="D38" s="192"/>
      <c r="E38" s="148"/>
      <c r="F38" s="191"/>
      <c r="G38" s="148"/>
    </row>
    <row r="39" spans="1:7" ht="13">
      <c r="A39" s="163" t="s">
        <v>221</v>
      </c>
      <c r="C39" s="148"/>
      <c r="D39" s="148"/>
      <c r="E39" s="148"/>
      <c r="F39" s="180"/>
      <c r="G39" s="148"/>
    </row>
    <row r="40" spans="1:7" ht="13">
      <c r="B40" s="188" t="str">
        <f>'[1]Detailed Calculation'!A16</f>
        <v>Equipment Depreciation</v>
      </c>
      <c r="C40" s="152"/>
      <c r="D40" s="189"/>
      <c r="E40" s="148"/>
      <c r="F40" s="247">
        <v>0</v>
      </c>
      <c r="G40" s="148"/>
    </row>
    <row r="41" spans="1:7" ht="13">
      <c r="B41" s="188" t="str">
        <f>'[1]Detailed Calculation'!A23</f>
        <v xml:space="preserve">Equipment (Not Capitalized) </v>
      </c>
      <c r="C41" s="148"/>
      <c r="D41" s="189"/>
      <c r="E41" s="148"/>
      <c r="F41" s="247">
        <v>0</v>
      </c>
      <c r="G41" s="148"/>
    </row>
    <row r="42" spans="1:7" ht="13">
      <c r="B42" s="188" t="s">
        <v>34</v>
      </c>
      <c r="C42" s="148"/>
      <c r="D42" s="189"/>
      <c r="E42" s="148"/>
      <c r="F42" s="247">
        <v>0</v>
      </c>
      <c r="G42" s="148"/>
    </row>
    <row r="43" spans="1:7" ht="13">
      <c r="B43" s="188" t="str">
        <f>'[1]Detailed Calculation'!A29</f>
        <v>Materials &amp; Supplies</v>
      </c>
      <c r="C43" s="148"/>
      <c r="D43" s="189"/>
      <c r="E43" s="148"/>
      <c r="F43" s="247">
        <f>'Detailed Calculation '!P36</f>
        <v>0</v>
      </c>
      <c r="G43" s="148"/>
    </row>
    <row r="44" spans="1:7" ht="13">
      <c r="B44" s="188" t="str">
        <f>'[1]Detailed Calculation'!A43</f>
        <v>Food &amp; Lodging</v>
      </c>
      <c r="C44" s="148"/>
      <c r="D44" s="189"/>
      <c r="E44" s="148"/>
      <c r="F44" s="245">
        <v>0</v>
      </c>
      <c r="G44" s="148"/>
    </row>
    <row r="45" spans="1:7" ht="13">
      <c r="B45" s="188" t="str">
        <f>'[1]Detailed Calculation'!A50</f>
        <v>Contractual</v>
      </c>
      <c r="C45" s="148"/>
      <c r="D45" s="189"/>
      <c r="E45" s="148"/>
      <c r="F45" s="245">
        <v>0</v>
      </c>
      <c r="G45" s="148"/>
    </row>
    <row r="46" spans="1:7" ht="13">
      <c r="B46" s="188" t="str">
        <f>'[1]Detailed Calculation'!A62</f>
        <v>Transportation</v>
      </c>
      <c r="C46" s="148"/>
      <c r="D46" s="189"/>
      <c r="E46" s="148"/>
      <c r="F46" s="245">
        <v>0</v>
      </c>
      <c r="G46" s="148"/>
    </row>
    <row r="47" spans="1:7" ht="13">
      <c r="B47" s="188" t="s">
        <v>220</v>
      </c>
      <c r="C47" s="152"/>
      <c r="D47" s="190"/>
      <c r="E47" s="148"/>
      <c r="F47" s="245">
        <v>0</v>
      </c>
      <c r="G47" s="148"/>
    </row>
    <row r="48" spans="1:7" ht="13">
      <c r="B48" s="188" t="s">
        <v>220</v>
      </c>
      <c r="C48" s="148"/>
      <c r="D48" s="189"/>
      <c r="E48" s="148"/>
      <c r="F48" s="245">
        <v>0</v>
      </c>
      <c r="G48" s="148"/>
    </row>
    <row r="49" spans="1:7" ht="13">
      <c r="B49" s="188" t="s">
        <v>220</v>
      </c>
      <c r="C49" s="148"/>
      <c r="D49" s="187"/>
      <c r="E49" s="148"/>
      <c r="F49" s="245">
        <v>0</v>
      </c>
      <c r="G49" s="148"/>
    </row>
    <row r="50" spans="1:7" ht="13">
      <c r="B50" s="186" t="s">
        <v>219</v>
      </c>
      <c r="C50" s="184"/>
      <c r="D50" s="185"/>
      <c r="E50" s="184"/>
      <c r="F50" s="183">
        <f>SUM(F40:F49)</f>
        <v>0</v>
      </c>
      <c r="G50" s="148"/>
    </row>
    <row r="51" spans="1:7" ht="6" customHeight="1">
      <c r="B51" s="182"/>
      <c r="C51" s="148"/>
      <c r="D51" s="181"/>
      <c r="E51" s="148"/>
      <c r="F51" s="180"/>
      <c r="G51" s="148"/>
    </row>
    <row r="52" spans="1:7" ht="13">
      <c r="B52" s="179" t="s">
        <v>218</v>
      </c>
      <c r="C52" s="177"/>
      <c r="D52" s="178"/>
      <c r="E52" s="177"/>
      <c r="F52" s="176">
        <f>F37+F50</f>
        <v>0</v>
      </c>
      <c r="G52" s="148"/>
    </row>
    <row r="53" spans="1:7" ht="9.65" customHeight="1" thickBot="1">
      <c r="A53" s="169"/>
      <c r="B53" s="169"/>
      <c r="C53" s="148"/>
      <c r="D53" s="168"/>
      <c r="E53" s="148"/>
      <c r="F53" s="175"/>
      <c r="G53" s="148"/>
    </row>
    <row r="54" spans="1:7" ht="13.5" thickBot="1">
      <c r="A54" s="572" t="s">
        <v>217</v>
      </c>
      <c r="B54" s="572"/>
      <c r="C54" s="573"/>
      <c r="D54" s="573"/>
      <c r="E54" s="573"/>
      <c r="F54" s="573"/>
      <c r="G54" s="573"/>
    </row>
    <row r="55" spans="1:7" ht="6.65" customHeight="1">
      <c r="A55" s="174"/>
      <c r="B55" s="174"/>
      <c r="C55" s="174"/>
      <c r="D55" s="174"/>
      <c r="E55" s="174"/>
      <c r="F55" s="174"/>
      <c r="G55" s="174"/>
    </row>
    <row r="56" spans="1:7" ht="13">
      <c r="B56" s="173" t="s">
        <v>216</v>
      </c>
      <c r="C56" s="171"/>
      <c r="D56" s="172"/>
      <c r="E56" s="171"/>
      <c r="F56" s="170" t="e">
        <f>G28-F52</f>
        <v>#DIV/0!</v>
      </c>
      <c r="G56" s="148"/>
    </row>
    <row r="57" spans="1:7" ht="13">
      <c r="B57" s="169"/>
      <c r="C57" s="148"/>
      <c r="D57" s="168"/>
      <c r="E57" s="148"/>
      <c r="F57" s="148"/>
      <c r="G57" s="148"/>
    </row>
    <row r="58" spans="1:7" ht="13">
      <c r="A58" s="167" t="s">
        <v>215</v>
      </c>
      <c r="C58" s="156">
        <f>'Financial Summary'!D12</f>
        <v>0</v>
      </c>
      <c r="D58" s="166" t="s">
        <v>214</v>
      </c>
      <c r="E58" s="156"/>
      <c r="F58" s="155"/>
      <c r="G58" s="155"/>
    </row>
    <row r="59" spans="1:7">
      <c r="A59" s="152"/>
      <c r="C59" s="148"/>
      <c r="D59" s="165"/>
      <c r="E59" s="164"/>
      <c r="F59" s="148"/>
      <c r="G59" s="148"/>
    </row>
    <row r="60" spans="1:7" ht="13">
      <c r="A60" s="163" t="s">
        <v>213</v>
      </c>
      <c r="C60" s="370">
        <f>'Financial Summary'!F12</f>
        <v>0</v>
      </c>
      <c r="E60" s="148"/>
      <c r="F60" s="148"/>
      <c r="G60" s="148"/>
    </row>
    <row r="61" spans="1:7" ht="13">
      <c r="A61" s="162"/>
      <c r="B61" s="162"/>
      <c r="C61" s="148"/>
      <c r="D61" s="148"/>
      <c r="E61" s="148"/>
      <c r="F61" s="148"/>
      <c r="G61" s="148"/>
    </row>
    <row r="62" spans="1:7" ht="13">
      <c r="A62" s="161" t="s">
        <v>212</v>
      </c>
      <c r="B62" s="160"/>
      <c r="C62" s="159"/>
      <c r="D62" s="159"/>
      <c r="E62" s="159"/>
      <c r="F62" s="159"/>
      <c r="G62" s="159"/>
    </row>
    <row r="63" spans="1:7" ht="7" customHeight="1"/>
    <row r="64" spans="1:7">
      <c r="A64" s="152"/>
      <c r="B64" s="152"/>
      <c r="C64" s="158"/>
      <c r="D64" s="152"/>
      <c r="E64" s="152"/>
      <c r="F64" s="152"/>
      <c r="G64" s="152"/>
    </row>
    <row r="65" spans="1:7" ht="7" customHeight="1">
      <c r="A65" s="152"/>
      <c r="B65" s="152"/>
      <c r="C65" s="148"/>
      <c r="D65" s="148"/>
      <c r="E65" s="148"/>
      <c r="F65" s="148"/>
      <c r="G65" s="148"/>
    </row>
    <row r="66" spans="1:7" s="157" customFormat="1">
      <c r="A66" s="152"/>
      <c r="B66" s="152"/>
      <c r="C66" s="148"/>
      <c r="D66" s="148"/>
      <c r="E66" s="148"/>
      <c r="F66" s="148"/>
      <c r="G66" s="148"/>
    </row>
    <row r="67" spans="1:7" ht="7" customHeight="1">
      <c r="A67" s="156"/>
      <c r="B67" s="156"/>
      <c r="C67" s="155"/>
      <c r="D67" s="155"/>
      <c r="E67" s="155"/>
      <c r="F67" s="155"/>
      <c r="G67" s="155"/>
    </row>
    <row r="68" spans="1:7" ht="14">
      <c r="A68" s="154" t="s">
        <v>211</v>
      </c>
      <c r="B68" s="153"/>
      <c r="C68" s="153"/>
      <c r="D68" s="153"/>
      <c r="E68" s="153"/>
      <c r="F68" s="153"/>
      <c r="G68" s="153"/>
    </row>
    <row r="69" spans="1:7">
      <c r="A69" s="153"/>
      <c r="B69" s="153"/>
      <c r="C69" s="153"/>
      <c r="D69" s="153"/>
      <c r="E69" s="153"/>
      <c r="F69" s="153"/>
      <c r="G69" s="153"/>
    </row>
    <row r="70" spans="1:7" ht="13">
      <c r="A70" s="150" t="s">
        <v>210</v>
      </c>
      <c r="B70" s="151" t="s">
        <v>209</v>
      </c>
      <c r="C70" s="149" t="s">
        <v>208</v>
      </c>
      <c r="D70" s="150"/>
      <c r="E70" s="149" t="s">
        <v>207</v>
      </c>
      <c r="F70" s="150"/>
      <c r="G70" s="149" t="s">
        <v>206</v>
      </c>
    </row>
    <row r="71" spans="1:7" ht="13">
      <c r="A71" s="147" t="s">
        <v>205</v>
      </c>
      <c r="B71" s="144"/>
      <c r="C71" s="584"/>
      <c r="D71" s="585"/>
      <c r="E71" s="584"/>
      <c r="F71" s="585"/>
      <c r="G71" s="143"/>
    </row>
    <row r="72" spans="1:7" ht="13">
      <c r="A72" s="146" t="s">
        <v>204</v>
      </c>
      <c r="B72" s="144"/>
      <c r="C72" s="580"/>
      <c r="D72" s="581"/>
      <c r="E72" s="580"/>
      <c r="F72" s="581"/>
      <c r="G72" s="143"/>
    </row>
    <row r="73" spans="1:7" ht="13">
      <c r="A73" s="146" t="s">
        <v>203</v>
      </c>
      <c r="B73" s="144"/>
      <c r="C73" s="580"/>
      <c r="D73" s="581"/>
      <c r="E73" s="580"/>
      <c r="F73" s="581"/>
      <c r="G73" s="143"/>
    </row>
    <row r="74" spans="1:7" ht="13">
      <c r="A74" s="146" t="s">
        <v>202</v>
      </c>
      <c r="B74" s="144"/>
      <c r="C74" s="580"/>
      <c r="D74" s="581"/>
      <c r="E74" s="580"/>
      <c r="F74" s="581"/>
      <c r="G74" s="143"/>
    </row>
    <row r="75" spans="1:7" ht="13">
      <c r="A75" s="146" t="s">
        <v>201</v>
      </c>
      <c r="B75" s="144"/>
      <c r="C75" s="580"/>
      <c r="D75" s="581"/>
      <c r="E75" s="580"/>
      <c r="F75" s="581"/>
      <c r="G75" s="143"/>
    </row>
    <row r="76" spans="1:7" ht="13">
      <c r="A76" s="145" t="s">
        <v>200</v>
      </c>
      <c r="B76" s="144"/>
      <c r="C76" s="580"/>
      <c r="D76" s="581"/>
      <c r="E76" s="580"/>
      <c r="F76" s="581"/>
      <c r="G76" s="143"/>
    </row>
    <row r="77" spans="1:7" ht="14">
      <c r="A77" s="142" t="s">
        <v>199</v>
      </c>
    </row>
    <row r="78" spans="1:7" ht="15.5">
      <c r="A78" s="141" t="s">
        <v>198</v>
      </c>
    </row>
    <row r="79" spans="1:7" ht="20.5" customHeight="1"/>
    <row r="80" spans="1:7" ht="20.5" customHeight="1"/>
    <row r="81" spans="1:7" ht="58" customHeight="1">
      <c r="A81" s="7"/>
      <c r="B81" s="7"/>
      <c r="C81" s="7"/>
      <c r="D81" s="7"/>
      <c r="E81" s="7"/>
      <c r="F81" s="7"/>
      <c r="G81" s="7"/>
    </row>
  </sheetData>
  <mergeCells count="25">
    <mergeCell ref="C76:D76"/>
    <mergeCell ref="A12:B12"/>
    <mergeCell ref="C12:F12"/>
    <mergeCell ref="E76:F76"/>
    <mergeCell ref="C71:D71"/>
    <mergeCell ref="C72:D72"/>
    <mergeCell ref="C73:D73"/>
    <mergeCell ref="C74:D74"/>
    <mergeCell ref="C75:D75"/>
    <mergeCell ref="A18:B18"/>
    <mergeCell ref="E71:F71"/>
    <mergeCell ref="E72:F72"/>
    <mergeCell ref="E73:F73"/>
    <mergeCell ref="E74:F74"/>
    <mergeCell ref="E75:F75"/>
    <mergeCell ref="A20:B20"/>
    <mergeCell ref="A15:B16"/>
    <mergeCell ref="A54:G54"/>
    <mergeCell ref="C9:F9"/>
    <mergeCell ref="C10:F10"/>
    <mergeCell ref="A3:G3"/>
    <mergeCell ref="A4:G4"/>
    <mergeCell ref="A6:B6"/>
    <mergeCell ref="C6:F6"/>
    <mergeCell ref="A8:B10"/>
  </mergeCells>
  <dataValidations count="2">
    <dataValidation type="list" allowBlank="1" showInputMessage="1" showErrorMessage="1" sqref="C15">
      <formula1>#REF!</formula1>
    </dataValidation>
    <dataValidation type="list" allowBlank="1" showInputMessage="1" showErrorMessage="1" sqref="C6:F6">
      <formula1>#REF!</formula1>
    </dataValidation>
  </dataValidations>
  <pageMargins left="0.25" right="0.25" top="0.25" bottom="0.25" header="0" footer="0"/>
  <pageSetup scale="62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272" r:id="rId4" name="CheckBox4">
          <controlPr defaultSize="0" autoLine="0" autoPict="0" r:id="rId5">
            <anchor moveWithCells="1">
              <from>
                <xdr:col>0</xdr:col>
                <xdr:colOff>57150</xdr:colOff>
                <xdr:row>78</xdr:row>
                <xdr:rowOff>241300</xdr:rowOff>
              </from>
              <to>
                <xdr:col>0</xdr:col>
                <xdr:colOff>3022600</xdr:colOff>
                <xdr:row>79</xdr:row>
                <xdr:rowOff>241300</xdr:rowOff>
              </to>
            </anchor>
          </controlPr>
        </control>
      </mc:Choice>
      <mc:Fallback>
        <control shapeId="11272" r:id="rId4" name="CheckBox4"/>
      </mc:Fallback>
    </mc:AlternateContent>
    <mc:AlternateContent xmlns:mc="http://schemas.openxmlformats.org/markup-compatibility/2006">
      <mc:Choice Requires="x14">
        <control shapeId="11271" r:id="rId6" name="CheckBox3">
          <controlPr defaultSize="0" autoLine="0" autoPict="0" r:id="rId7">
            <anchor moveWithCells="1">
              <from>
                <xdr:col>0</xdr:col>
                <xdr:colOff>57150</xdr:colOff>
                <xdr:row>78</xdr:row>
                <xdr:rowOff>50800</xdr:rowOff>
              </from>
              <to>
                <xdr:col>0</xdr:col>
                <xdr:colOff>3505200</xdr:colOff>
                <xdr:row>79</xdr:row>
                <xdr:rowOff>38100</xdr:rowOff>
              </to>
            </anchor>
          </controlPr>
        </control>
      </mc:Choice>
      <mc:Fallback>
        <control shapeId="11271" r:id="rId6" name="CheckBox3"/>
      </mc:Fallback>
    </mc:AlternateContent>
    <mc:AlternateContent xmlns:mc="http://schemas.openxmlformats.org/markup-compatibility/2006">
      <mc:Choice Requires="x14">
        <control shapeId="11270" r:id="rId8" name="CheckBox2">
          <controlPr defaultSize="0" autoLine="0" autoPict="0" r:id="rId9">
            <anchor moveWithCells="1">
              <from>
                <xdr:col>4</xdr:col>
                <xdr:colOff>19050</xdr:colOff>
                <xdr:row>16</xdr:row>
                <xdr:rowOff>57150</xdr:rowOff>
              </from>
              <to>
                <xdr:col>5</xdr:col>
                <xdr:colOff>431800</xdr:colOff>
                <xdr:row>18</xdr:row>
                <xdr:rowOff>76200</xdr:rowOff>
              </to>
            </anchor>
          </controlPr>
        </control>
      </mc:Choice>
      <mc:Fallback>
        <control shapeId="11270" r:id="rId8" name="CheckBox2"/>
      </mc:Fallback>
    </mc:AlternateContent>
    <mc:AlternateContent xmlns:mc="http://schemas.openxmlformats.org/markup-compatibility/2006">
      <mc:Choice Requires="x14">
        <control shapeId="11269" r:id="rId10" name="CheckBox1">
          <controlPr defaultSize="0" autoLine="0" autoPict="0" r:id="rId11">
            <anchor moveWithCells="1">
              <from>
                <xdr:col>2</xdr:col>
                <xdr:colOff>19050</xdr:colOff>
                <xdr:row>16</xdr:row>
                <xdr:rowOff>69850</xdr:rowOff>
              </from>
              <to>
                <xdr:col>3</xdr:col>
                <xdr:colOff>38100</xdr:colOff>
                <xdr:row>18</xdr:row>
                <xdr:rowOff>76200</xdr:rowOff>
              </to>
            </anchor>
          </controlPr>
        </control>
      </mc:Choice>
      <mc:Fallback>
        <control shapeId="11269" r:id="rId10" name="CheckBox1"/>
      </mc:Fallback>
    </mc:AlternateContent>
    <mc:AlternateContent xmlns:mc="http://schemas.openxmlformats.org/markup-compatibility/2006">
      <mc:Choice Requires="x14">
        <control shapeId="11265" r:id="rId12" name="Check Box 1">
          <controlPr defaultSize="0" autoFill="0" autoLine="0" autoPict="0">
            <anchor moveWithCells="1">
              <from>
                <xdr:col>0</xdr:col>
                <xdr:colOff>184150</xdr:colOff>
                <xdr:row>62</xdr:row>
                <xdr:rowOff>133350</xdr:rowOff>
              </from>
              <to>
                <xdr:col>0</xdr:col>
                <xdr:colOff>3695700</xdr:colOff>
                <xdr:row>64</xdr:row>
                <xdr:rowOff>69850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66" r:id="rId13" name="Check Box 2">
          <controlPr defaultSize="0" autoFill="0" autoLine="0" autoPict="0">
            <anchor moveWithCells="1">
              <from>
                <xdr:col>3</xdr:col>
                <xdr:colOff>469900</xdr:colOff>
                <xdr:row>62</xdr:row>
                <xdr:rowOff>146050</xdr:rowOff>
              </from>
              <to>
                <xdr:col>6</xdr:col>
                <xdr:colOff>457200</xdr:colOff>
                <xdr:row>64</xdr:row>
                <xdr:rowOff>69850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67" r:id="rId14" name="Check Box 3">
          <controlPr defaultSize="0" autoFill="0" autoLine="0" autoPict="0">
            <anchor moveWithCells="1">
              <from>
                <xdr:col>2</xdr:col>
                <xdr:colOff>723900</xdr:colOff>
                <xdr:row>64</xdr:row>
                <xdr:rowOff>127000</xdr:rowOff>
              </from>
              <to>
                <xdr:col>6</xdr:col>
                <xdr:colOff>609600</xdr:colOff>
                <xdr:row>66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68" r:id="rId15" name="Check Box 4">
          <controlPr defaultSize="0" autoFill="0" autoLine="0" autoPict="0">
            <anchor moveWithCells="1">
              <from>
                <xdr:col>0</xdr:col>
                <xdr:colOff>190500</xdr:colOff>
                <xdr:row>64</xdr:row>
                <xdr:rowOff>127000</xdr:rowOff>
              </from>
              <to>
                <xdr:col>0</xdr:col>
                <xdr:colOff>2794000</xdr:colOff>
                <xdr:row>66</xdr:row>
                <xdr:rowOff>76200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University Fee Questionnaire</vt:lpstr>
      <vt:lpstr>Cover Page</vt:lpstr>
      <vt:lpstr>Table of Contents</vt:lpstr>
      <vt:lpstr>Fee Overview</vt:lpstr>
      <vt:lpstr>Financial Summary</vt:lpstr>
      <vt:lpstr>Approvals</vt:lpstr>
      <vt:lpstr>Rate List</vt:lpstr>
      <vt:lpstr>Rate Comparison</vt:lpstr>
      <vt:lpstr>SUNY Form</vt:lpstr>
      <vt:lpstr>Summary by Component</vt:lpstr>
      <vt:lpstr>Profit &amp; Loss, Proforma</vt:lpstr>
      <vt:lpstr>Detailed Calculation </vt:lpstr>
      <vt:lpstr>Data</vt:lpstr>
      <vt:lpstr>'SUNY Form'!Print_Area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Craig, Alessia</dc:creator>
  <cp:lastModifiedBy>Butcher, Ashley</cp:lastModifiedBy>
  <cp:lastPrinted>2022-10-06T19:40:33Z</cp:lastPrinted>
  <dcterms:created xsi:type="dcterms:W3CDTF">2022-01-18T16:34:29Z</dcterms:created>
  <dcterms:modified xsi:type="dcterms:W3CDTF">2023-11-21T14:27:58Z</dcterms:modified>
</cp:coreProperties>
</file>